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teriality Workpaper" state="visible" r:id="rId4"/>
    <sheet sheetId="2" name="Read Me" state="visible" r:id="rId5"/>
  </sheets>
  <calcPr calcId="171027"/>
</workbook>
</file>

<file path=xl/sharedStrings.xml><?xml version="1.0" encoding="utf-8"?>
<sst xmlns="http://schemas.openxmlformats.org/spreadsheetml/2006/main" count="35" uniqueCount="32">
  <si>
    <t>Materiality Workpaper</t>
  </si>
  <si>
    <t>Benchmark options (firm reference data)</t>
  </si>
  <si>
    <t>Benchmark</t>
  </si>
  <si>
    <t>Value</t>
  </si>
  <si>
    <t>Typical overall materiality %</t>
  </si>
  <si>
    <t>Profit before tax</t>
  </si>
  <si>
    <t>Revenue</t>
  </si>
  <si>
    <t>Total assets</t>
  </si>
  <si>
    <t>Selected benchmark</t>
  </si>
  <si>
    <t>Benchmark value (looked up)</t>
  </si>
  <si>
    <t>Suggested overall materiality % (looked up)</t>
  </si>
  <si>
    <t>Performance materiality (% of overall)</t>
  </si>
  <si>
    <t>Clearly trivial (% of overall)</t>
  </si>
  <si>
    <t>Overall materiality</t>
  </si>
  <si>
    <t>Performance materiality</t>
  </si>
  <si>
    <t>Clearly trivial threshold</t>
  </si>
  <si>
    <t>Scenario comparison (same benchmark, different % judgment)</t>
  </si>
  <si>
    <t/>
  </si>
  <si>
    <t>Conservative (lower %)</t>
  </si>
  <si>
    <t>Standard</t>
  </si>
  <si>
    <t>Aggressive (higher %)</t>
  </si>
  <si>
    <t>Overall materiality %</t>
  </si>
  <si>
    <t>Resulting overall materiality</t>
  </si>
  <si>
    <t>Reason for benchmark and percentage chosen:</t>
  </si>
  <si>
    <t>Example: profit before tax chosen because the entity is profit-making and users (lenders, investors) focus on profitability. Standard scenario used as this firm's typical starting rate for this risk profile.</t>
  </si>
  <si>
    <t>Materiality Workpaper Template — Eduints</t>
  </si>
  <si>
    <t>Beyond a single calculation, this version adds:</t>
  </si>
  <si>
    <t>- A benchmark selector: pick Profit before tax / Revenue / Total assets from a dropdown, and a live XLOOKUP pulls both the value and a suggested starting percentage from a small reference table.</t>
  </si>
  <si>
    <t>- A scenario comparison: the same benchmark run through a conservative, standard and aggressive percentage side by side, so you can see the range of reasonable outcomes before settling on one.</t>
  </si>
  <si>
    <t>Overall materiality, Performance materiality and the Clearly trivial threshold are all live formulas — change any input or selection and every dependent figure recalculates.</t>
  </si>
  <si>
    <t>No auditing standard prescribes the percentages — document your own reasoning in the box provided.</t>
  </si>
  <si>
    <t>Full explanation, worked example and a browser-based version: https://eduints.com/guides/is-this-error-material-audit-materiality-explained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</si>
</sst>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8" x14ac:knownFonts="1">
    <font>
      <color theme="1"/>
      <family val="2"/>
      <scheme val="minor"/>
      <sz val="11"/>
      <name val="Calibri"/>
    </font>
    <font>
      <b/>
      <sz val="16"/>
    </font>
    <font>
      <b/>
      <sz val="13"/>
    </font>
    <font>
      <b/>
    </font>
    <font>
      <b/>
      <color rgb="FF2563EB"/>
    </font>
    <font>
      <b/>
      <color rgb="FFC9962B"/>
    </font>
    <font>
      <b/>
      <i/>
    </font>
    <font>
      <b/>
      <sz val="1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374151"/>
      </left>
      <right style="thin">
        <color rgb="FF374151"/>
      </right>
      <top style="thin">
        <color rgb="FF374151"/>
      </top>
      <bottom style="thin">
        <color rgb="FF37415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3" fillId="0" borderId="0" xfId="0" applyFont="1"/>
    <xf numFmtId="0" fontId="4" fillId="0" borderId="0" xfId="0" applyFont="1"/>
    <xf numFmtId="3" fontId="0" fillId="0" borderId="0" xfId="0" applyNumberFormat="1"/>
    <xf numFmtId="164" fontId="0" fillId="0" borderId="0" xfId="0" applyNumberFormat="1"/>
    <xf numFmtId="9" fontId="0" fillId="0" borderId="0" xfId="0" applyNumberFormat="1"/>
    <xf numFmtId="3" fontId="5" fillId="0" borderId="0" xfId="0" applyNumberFormat="1" applyFont="1"/>
    <xf numFmtId="0" fontId="6" fillId="0" borderId="0" xfId="0" applyFont="1"/>
    <xf numFmtId="0" fontId="0" fillId="0" borderId="1" xfId="0" applyBorder="1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FormatPr defaultRowHeight="15" outlineLevelRow="0" outlineLevelCol="0" x14ac:dyDescent="55"/>
  <cols>
    <col min="1" max="1" width="34" customWidth="1"/>
    <col min="2" max="4" width="18" customWidth="1"/>
  </cols>
  <sheetData>
    <row r="1" spans="1:4" x14ac:dyDescent="0.25">
      <c r="A1" s="1" t="s">
        <v>0</v>
      </c>
      <c r="B1" s="1"/>
      <c r="C1" s="1"/>
      <c r="D1" s="1"/>
    </row>
    <row r="3" spans="1:1" x14ac:dyDescent="0.25">
      <c r="A3" s="2" t="s">
        <v>1</v>
      </c>
    </row>
    <row r="4" spans="1:3" x14ac:dyDescent="0.25">
      <c r="A4" s="3" t="s">
        <v>2</v>
      </c>
      <c r="B4" s="3" t="s">
        <v>3</v>
      </c>
      <c r="C4" s="3" t="s">
        <v>4</v>
      </c>
    </row>
    <row r="5" spans="1:3" x14ac:dyDescent="0.25">
      <c r="A5" s="4" t="s">
        <v>5</v>
      </c>
      <c r="B5" s="5">
        <v>94000000</v>
      </c>
      <c r="C5" s="6">
        <v>0.05</v>
      </c>
    </row>
    <row r="6" spans="1:3" x14ac:dyDescent="0.25">
      <c r="A6" s="4" t="s">
        <v>6</v>
      </c>
      <c r="B6" s="5">
        <v>365000000</v>
      </c>
      <c r="C6" s="6">
        <v>0.005</v>
      </c>
    </row>
    <row r="7" spans="1:3" x14ac:dyDescent="0.25">
      <c r="A7" s="4" t="s">
        <v>7</v>
      </c>
      <c r="B7" s="5">
        <v>520000000</v>
      </c>
      <c r="C7" s="6">
        <v>0.01</v>
      </c>
    </row>
    <row r="9" spans="1:2" x14ac:dyDescent="0.25">
      <c r="A9" s="7" t="s">
        <v>8</v>
      </c>
      <c r="B9" s="8" t="s">
        <v>5</v>
      </c>
    </row>
    <row r="10" spans="1:2" x14ac:dyDescent="0.25">
      <c r="A10" s="7" t="s">
        <v>9</v>
      </c>
      <c r="B10" s="9">
        <f>XLOOKUP(B9,A5:A7,B5:B7)</f>
      </c>
    </row>
    <row r="11" spans="1:2" x14ac:dyDescent="0.25">
      <c r="A11" s="7" t="s">
        <v>10</v>
      </c>
      <c r="B11" s="10">
        <f>XLOOKUP(B9,A5:A7,C5:C7)</f>
      </c>
    </row>
    <row r="13" spans="1:2" x14ac:dyDescent="0.25">
      <c r="A13" t="s">
        <v>11</v>
      </c>
      <c r="B13" s="11">
        <v>0.75</v>
      </c>
    </row>
    <row r="14" spans="1:2" x14ac:dyDescent="0.25">
      <c r="A14" t="s">
        <v>12</v>
      </c>
      <c r="B14" s="11">
        <v>0.05</v>
      </c>
    </row>
    <row r="16" spans="1:2" x14ac:dyDescent="0.25">
      <c r="A16" s="7" t="s">
        <v>13</v>
      </c>
      <c r="B16" s="12">
        <f>B10*B11</f>
      </c>
    </row>
    <row r="17" spans="1:2" x14ac:dyDescent="0.25">
      <c r="A17" s="7" t="s">
        <v>14</v>
      </c>
      <c r="B17" s="9">
        <f>B16*B13</f>
      </c>
    </row>
    <row r="18" spans="1:2" x14ac:dyDescent="0.25">
      <c r="A18" s="7" t="s">
        <v>15</v>
      </c>
      <c r="B18" s="9">
        <f>B16*B14</f>
      </c>
    </row>
    <row r="20" spans="1:1" x14ac:dyDescent="0.25">
      <c r="A20" s="2" t="s">
        <v>16</v>
      </c>
    </row>
    <row r="21" spans="1:4" x14ac:dyDescent="0.25">
      <c r="A21" s="3" t="s">
        <v>17</v>
      </c>
      <c r="B21" s="3" t="s">
        <v>18</v>
      </c>
      <c r="C21" s="3" t="s">
        <v>19</v>
      </c>
      <c r="D21" s="3" t="s">
        <v>20</v>
      </c>
    </row>
    <row r="22" spans="1:4" x14ac:dyDescent="0.25">
      <c r="A22" s="4" t="s">
        <v>21</v>
      </c>
      <c r="B22" s="6">
        <f>MAX(0.001,B11+-0.02)</f>
      </c>
      <c r="C22" s="6">
        <f>MAX(0.001,B11+0)</f>
      </c>
      <c r="D22" s="6">
        <f>MAX(0.001,B11+0.02)</f>
      </c>
    </row>
    <row r="23" spans="1:4" x14ac:dyDescent="0.25">
      <c r="A23" s="4" t="s">
        <v>22</v>
      </c>
      <c r="B23" s="5">
        <f>$B$10*B22</f>
      </c>
      <c r="C23" s="5">
        <f>$B$10*C22</f>
      </c>
      <c r="D23" s="5">
        <f>$B$10*D22</f>
      </c>
    </row>
    <row r="26" spans="1:1" x14ac:dyDescent="0.25">
      <c r="A26" s="13" t="s">
        <v>23</v>
      </c>
    </row>
    <row r="27" spans="1:4" x14ac:dyDescent="0.25">
      <c r="A27" s="14" t="s">
        <v>24</v>
      </c>
      <c r="B27" s="14"/>
      <c r="C27" s="14"/>
      <c r="D27" s="14"/>
    </row>
    <row r="28" spans="1:4" x14ac:dyDescent="0.25">
      <c r="A28" s="14"/>
      <c r="B28" s="14"/>
      <c r="C28" s="14"/>
      <c r="D28" s="14"/>
    </row>
    <row r="29" spans="1:4" x14ac:dyDescent="0.25">
      <c r="A29" s="14"/>
      <c r="B29" s="14"/>
      <c r="C29" s="14"/>
      <c r="D29" s="14"/>
    </row>
  </sheetData>
  <mergeCells count="2">
    <mergeCell ref="A1:D1"/>
    <mergeCell ref="A27:D29"/>
  </mergeCells>
  <dataValidations count="1">
    <dataValidation type="list" sqref="B9">
      <formula1>"Profit before tax,Revenue,Total assets"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00" customWidth="1"/>
  </cols>
  <sheetData>
    <row r="1" spans="1:1" s="15" customFormat="1" x14ac:dyDescent="0.25">
      <c r="A1" s="15" t="s">
        <v>25</v>
      </c>
    </row>
    <row r="2" spans="1:1" x14ac:dyDescent="0.25">
      <c r="A2" t="s">
        <v>17</v>
      </c>
    </row>
    <row r="3" spans="1:1" x14ac:dyDescent="0.25">
      <c r="A3" t="s">
        <v>26</v>
      </c>
    </row>
    <row r="4" spans="1:1" x14ac:dyDescent="0.25">
      <c r="A4" t="s">
        <v>27</v>
      </c>
    </row>
    <row r="5" spans="1:1" x14ac:dyDescent="0.25">
      <c r="A5" t="s">
        <v>28</v>
      </c>
    </row>
    <row r="6" spans="1:1" x14ac:dyDescent="0.25">
      <c r="A6" t="s">
        <v>29</v>
      </c>
    </row>
    <row r="7" spans="1:1" x14ac:dyDescent="0.25">
      <c r="A7" t="s">
        <v>30</v>
      </c>
    </row>
    <row r="8" spans="1:1" x14ac:dyDescent="0.25">
      <c r="A8" t="s">
        <v>17</v>
      </c>
    </row>
    <row r="9" spans="1:1" x14ac:dyDescent="0.25">
      <c r="A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Materiality Workpaper</vt:lpstr>
      <vt:lpstr>Read 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Eduints</dc:creator>
  <dc:title/>
  <dc:subject/>
  <dc:description/>
  <cp:keywords/>
  <cp:category/>
  <cp:lastModifiedBy>Unknown</cp:lastModifiedBy>
  <dcterms:created xsi:type="dcterms:W3CDTF">2026-10-02T00:00:00Z</dcterms:created>
  <dcterms:modified xsi:type="dcterms:W3CDTF">2026-10-02T05:51:12Z</dcterms:modified>
</cp:coreProperties>
</file>