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FIFO Layers" state="visible" r:id="rId5"/>
    <sheet sheetId="3" name="Summary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<sst xmlns="http://schemas.openxmlformats.org/spreadsheetml/2006/main" count="58" uniqueCount="48">
  <si>
    <t>Seq</t>
  </si>
  <si>
    <t>Date</t>
  </si>
  <si>
    <t>Type</t>
  </si>
  <si>
    <t>Qty</t>
  </si>
  <si>
    <t>Rate</t>
  </si>
  <si>
    <t>Qty on Hand</t>
  </si>
  <si>
    <t>WAC: Running Value</t>
  </si>
  <si>
    <t>WAC: Avg Rate</t>
  </si>
  <si>
    <t>WAC: COGS (if sale)</t>
  </si>
  <si>
    <t>1</t>
  </si>
  <si>
    <t>Purchase</t>
  </si>
  <si>
    <t/>
  </si>
  <si>
    <t>2</t>
  </si>
  <si>
    <t>3</t>
  </si>
  <si>
    <t>Sale</t>
  </si>
  <si>
    <t>4</t>
  </si>
  <si>
    <t>5</t>
  </si>
  <si>
    <t>6</t>
  </si>
  <si>
    <t>Total units sold</t>
  </si>
  <si>
    <t>WAC: Total COGS</t>
  </si>
  <si>
    <t>WAC: Closing inventory value</t>
  </si>
  <si>
    <t>Layer</t>
  </si>
  <si>
    <t>PurchaseQty</t>
  </si>
  <si>
    <t>CumQtyBeforeLayer</t>
  </si>
  <si>
    <t>ConsumedFromLayer</t>
  </si>
  <si>
    <t>RemainingInLayer</t>
  </si>
  <si>
    <t>COGSFromLayer</t>
  </si>
  <si>
    <t>RemainingValue</t>
  </si>
  <si>
    <t>L1</t>
  </si>
  <si>
    <t>L2</t>
  </si>
  <si>
    <t>L3</t>
  </si>
  <si>
    <t>Total</t>
  </si>
  <si>
    <t>Costing Method Comparison</t>
  </si>
  <si>
    <t>Method</t>
  </si>
  <si>
    <t>COGS</t>
  </si>
  <si>
    <t>Closing Qty</t>
  </si>
  <si>
    <t>Closing Value</t>
  </si>
  <si>
    <t>FIFO</t>
  </si>
  <si>
    <t>Weighted Average (perpetual)</t>
  </si>
  <si>
    <t>Difference (Weighted Avg - FIFO)</t>
  </si>
  <si>
    <t>Same units, same purchases, same sales — different costing method produces a different split between Cost of Goods Sold and closing inventory value, which is why the accounting policy note in a company's financial statements always states which method it uses.</t>
  </si>
  <si>
    <t>Inventory Valuation (FIFO vs Weighted Average) Template — Eduints</t>
  </si>
  <si>
    <t>One chronological transaction log driving two real, independently-formula-driven costing methods:</t>
  </si>
  <si>
    <t>- Weighted Average (perpetual/moving): the average rate recalculates on every purchase and stays fixed for sales until the next purchase — built directly into the Transactions sheet with formulas referencing the row above, the same technique as a running cash-flow balance.</t>
  </si>
  <si>
    <t>- FIFO: a dedicated layer waterfall on the FIFO Layers sheet. Each purchase is its own layer; a layer's final remaining quantity depends only on total units sold and how much quantity existed in earlier layers — true for any FIFO depletion as long as stock is never oversold, which this sample data satisfies.</t>
  </si>
  <si>
    <t>The Summary sheet compares both methods' COGS and closing inventory value side by side, with the difference — a concrete illustration of why costing method is a real accounting policy choice, not just a calculation detail.</t>
  </si>
  <si>
    <t>Replace the 6 sample transactions with your own (add rows for more transactions, extending the formulas down) — all three sheets recalculate.</t>
  </si>
  <si>
    <t>Full explanation: https://eduints.com/guides/inventory-valuation-and-stock-analysis-excel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</si>
</sst>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3"/>
    </font>
    <font>
      <i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2" fillId="0" borderId="0" xfId="0" applyFont="1"/>
    <xf numFmtId="3" fontId="0" fillId="0" borderId="0" xfId="0" applyNumberFormat="1"/>
    <xf numFmtId="3" fontId="1" fillId="2" borderId="0" xfId="0" applyNumberFormat="1" applyFont="1" applyFill="1" applyAlignment="1">
      <alignment vertical="center"/>
    </xf>
    <xf numFmtId="3" fontId="2" fillId="0" borderId="0" xfId="0" applyNumberFormat="1" applyFont="1"/>
    <xf numFmtId="0" fontId="3" fillId="0" borderId="0" xfId="0" applyFont="1"/>
    <xf numFmtId="0" fontId="1" fillId="2" borderId="0" xfId="0" applyFont="1" applyFill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8" customWidth="1"/>
    <col min="2" max="2" width="14" style="1" customWidth="1"/>
    <col min="3" max="3" width="12" customWidth="1"/>
    <col min="4" max="4" width="10" customWidth="1"/>
    <col min="5" max="5" width="12" style="2" customWidth="1"/>
    <col min="6" max="6" width="14" customWidth="1"/>
    <col min="7" max="7" width="18" style="2" customWidth="1"/>
    <col min="8" max="8" width="14" style="2" customWidth="1"/>
    <col min="9" max="9" width="18" style="2" customWidth="1"/>
  </cols>
  <sheetData>
    <row r="1" spans="1:9" s="3" customFormat="1" x14ac:dyDescent="0.25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5" t="s">
        <v>6</v>
      </c>
      <c r="H1" s="5" t="s">
        <v>7</v>
      </c>
      <c r="I1" s="5" t="s">
        <v>8</v>
      </c>
    </row>
    <row r="2" spans="1:9" x14ac:dyDescent="0.25">
      <c r="A2" t="s">
        <v>9</v>
      </c>
      <c r="B2" s="1">
        <v>46113</v>
      </c>
      <c r="C2" t="s">
        <v>10</v>
      </c>
      <c r="D2">
        <v>100</v>
      </c>
      <c r="E2" s="2">
        <v>200</v>
      </c>
      <c r="F2">
        <f>IF(C2="Purchase",D2,-D2)</f>
      </c>
      <c r="G2" s="2">
        <f>D2*E2</f>
      </c>
      <c r="H2" s="2">
        <f>G2/F2</f>
      </c>
      <c r="I2" s="2" t="s">
        <v>11</v>
      </c>
    </row>
    <row r="3" spans="1:9" x14ac:dyDescent="0.25">
      <c r="A3" t="s">
        <v>12</v>
      </c>
      <c r="B3" s="1">
        <v>46122</v>
      </c>
      <c r="C3" t="s">
        <v>10</v>
      </c>
      <c r="D3">
        <v>150</v>
      </c>
      <c r="E3" s="2">
        <v>220</v>
      </c>
      <c r="F3">
        <f>F2+IF(C3="Purchase",D3,-D3)</f>
      </c>
      <c r="G3" s="2">
        <f>IF(C3="Purchase",G2+D3*E3,G2-I3)</f>
      </c>
      <c r="H3" s="2">
        <f>IF(F3=0,0,G3/F3)</f>
      </c>
      <c r="I3" s="2">
        <f>IF(C3="Sale",D3*H2,"")</f>
      </c>
    </row>
    <row r="4" spans="1:9" x14ac:dyDescent="0.25">
      <c r="A4" t="s">
        <v>13</v>
      </c>
      <c r="B4" s="1">
        <v>46130</v>
      </c>
      <c r="C4" t="s">
        <v>14</v>
      </c>
      <c r="D4">
        <v>120</v>
      </c>
      <c r="E4" s="2" t="s">
        <v>11</v>
      </c>
      <c r="F4">
        <f>F3+IF(C4="Purchase",D4,-D4)</f>
      </c>
      <c r="G4" s="2">
        <f>IF(C4="Purchase",G3+D4*E4,G3-I4)</f>
      </c>
      <c r="H4" s="2">
        <f>IF(F4=0,0,G4/F4)</f>
      </c>
      <c r="I4" s="2">
        <f>IF(C4="Sale",D4*H3,"")</f>
      </c>
    </row>
    <row r="5" spans="1:9" x14ac:dyDescent="0.25">
      <c r="A5" t="s">
        <v>15</v>
      </c>
      <c r="B5" s="1">
        <v>46137</v>
      </c>
      <c r="C5" t="s">
        <v>10</v>
      </c>
      <c r="D5">
        <v>80</v>
      </c>
      <c r="E5" s="2">
        <v>230</v>
      </c>
      <c r="F5">
        <f>F4+IF(C5="Purchase",D5,-D5)</f>
      </c>
      <c r="G5" s="2">
        <f>IF(C5="Purchase",G4+D5*E5,G4-I5)</f>
      </c>
      <c r="H5" s="2">
        <f>IF(F5=0,0,G5/F5)</f>
      </c>
      <c r="I5" s="2">
        <f>IF(C5="Sale",D5*H4,"")</f>
      </c>
    </row>
    <row r="6" spans="1:9" x14ac:dyDescent="0.25">
      <c r="A6" t="s">
        <v>16</v>
      </c>
      <c r="B6" s="1">
        <v>46147</v>
      </c>
      <c r="C6" t="s">
        <v>14</v>
      </c>
      <c r="D6">
        <v>150</v>
      </c>
      <c r="E6" s="2" t="s">
        <v>11</v>
      </c>
      <c r="F6">
        <f>F5+IF(C6="Purchase",D6,-D6)</f>
      </c>
      <c r="G6" s="2">
        <f>IF(C6="Purchase",G5+D6*E6,G5-I6)</f>
      </c>
      <c r="H6" s="2">
        <f>IF(F6=0,0,G6/F6)</f>
      </c>
      <c r="I6" s="2">
        <f>IF(C6="Sale",D6*H5,"")</f>
      </c>
    </row>
    <row r="7" spans="1:9" x14ac:dyDescent="0.25">
      <c r="A7" t="s">
        <v>17</v>
      </c>
      <c r="B7" s="1">
        <v>46154</v>
      </c>
      <c r="C7" t="s">
        <v>14</v>
      </c>
      <c r="D7">
        <v>40</v>
      </c>
      <c r="E7" s="2" t="s">
        <v>11</v>
      </c>
      <c r="F7">
        <f>F6+IF(C7="Purchase",D7,-D7)</f>
      </c>
      <c r="G7" s="2">
        <f>IF(C7="Purchase",G6+D7*E7,G6-I7)</f>
      </c>
      <c r="H7" s="2">
        <f>IF(F7=0,0,G7/F7)</f>
      </c>
      <c r="I7" s="2">
        <f>IF(C7="Sale",D7*H6,"")</f>
      </c>
    </row>
    <row r="9" spans="1:2" x14ac:dyDescent="0.25">
      <c r="A9" s="6" t="s">
        <v>18</v>
      </c>
      <c r="B9" s="1">
        <f>SUMIF(C2:C7,"Sale",D2:D7)</f>
      </c>
    </row>
    <row r="10" spans="1:2" x14ac:dyDescent="0.25">
      <c r="A10" s="6" t="s">
        <v>19</v>
      </c>
      <c r="B10" s="7">
        <f>SUM(I2:I7)</f>
      </c>
    </row>
    <row r="11" spans="1:2" x14ac:dyDescent="0.25">
      <c r="A11" s="6" t="s">
        <v>20</v>
      </c>
      <c r="B11" s="7">
        <f>G7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1" width="10" customWidth="1"/>
    <col min="2" max="2" width="14" style="7" customWidth="1"/>
    <col min="3" max="3" width="12" style="7" customWidth="1"/>
    <col min="4" max="5" width="18" style="7" customWidth="1"/>
    <col min="6" max="8" width="16" style="7" customWidth="1"/>
  </cols>
  <sheetData>
    <row r="1" spans="1:8" s="3" customFormat="1" x14ac:dyDescent="0.25">
      <c r="A1" s="3" t="s">
        <v>21</v>
      </c>
      <c r="B1" s="8" t="s">
        <v>22</v>
      </c>
      <c r="C1" s="8" t="s">
        <v>4</v>
      </c>
      <c r="D1" s="8" t="s">
        <v>23</v>
      </c>
      <c r="E1" s="8" t="s">
        <v>24</v>
      </c>
      <c r="F1" s="8" t="s">
        <v>25</v>
      </c>
      <c r="G1" s="8" t="s">
        <v>26</v>
      </c>
      <c r="H1" s="8" t="s">
        <v>27</v>
      </c>
    </row>
    <row r="2" spans="1:8" x14ac:dyDescent="0.25">
      <c r="A2" t="s">
        <v>28</v>
      </c>
      <c r="B2" s="7">
        <v>100</v>
      </c>
      <c r="C2" s="7">
        <v>200</v>
      </c>
      <c r="D2" s="7">
        <v>0</v>
      </c>
      <c r="E2" s="7">
        <f>MIN(B2,MAX(0,Transactions!$B$9-D2))</f>
      </c>
      <c r="F2" s="7">
        <f>B2-E2</f>
      </c>
      <c r="G2" s="7">
        <f>E2*C2</f>
      </c>
      <c r="H2" s="7">
        <f>F2*C2</f>
      </c>
    </row>
    <row r="3" spans="1:8" x14ac:dyDescent="0.25">
      <c r="A3" t="s">
        <v>29</v>
      </c>
      <c r="B3" s="7">
        <v>150</v>
      </c>
      <c r="C3" s="7">
        <v>220</v>
      </c>
      <c r="D3" s="7">
        <f>SUM(B2:B2)</f>
      </c>
      <c r="E3" s="7">
        <f>MIN(B3,MAX(0,Transactions!$B$9-D3))</f>
      </c>
      <c r="F3" s="7">
        <f>B3-E3</f>
      </c>
      <c r="G3" s="7">
        <f>E3*C3</f>
      </c>
      <c r="H3" s="7">
        <f>F3*C3</f>
      </c>
    </row>
    <row r="4" spans="1:8" x14ac:dyDescent="0.25">
      <c r="A4" t="s">
        <v>30</v>
      </c>
      <c r="B4" s="7">
        <v>80</v>
      </c>
      <c r="C4" s="7">
        <v>230</v>
      </c>
      <c r="D4" s="7">
        <f>SUM(B2:B3)</f>
      </c>
      <c r="E4" s="7">
        <f>MIN(B4,MAX(0,Transactions!$B$9-D4))</f>
      </c>
      <c r="F4" s="7">
        <f>B4-E4</f>
      </c>
      <c r="G4" s="7">
        <f>E4*C4</f>
      </c>
      <c r="H4" s="7">
        <f>F4*C4</f>
      </c>
    </row>
    <row r="6" spans="1:8" x14ac:dyDescent="0.25">
      <c r="A6" s="6" t="s">
        <v>31</v>
      </c>
      <c r="B6" s="7"/>
      <c r="C6" s="7"/>
      <c r="D6" s="7"/>
      <c r="E6" s="9">
        <f>SUM(E2:E4)</f>
      </c>
      <c r="F6" s="9">
        <f>SUM(F2:F4)</f>
      </c>
      <c r="G6" s="9">
        <f>SUM(G2:G4)</f>
      </c>
      <c r="H6" s="9">
        <f>SUM(H2:H4)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26" customWidth="1"/>
    <col min="2" max="4" width="16" customWidth="1"/>
  </cols>
  <sheetData>
    <row r="1" spans="1:1" x14ac:dyDescent="0.25">
      <c r="A1" s="10" t="s">
        <v>32</v>
      </c>
    </row>
    <row r="3" spans="1:4" x14ac:dyDescent="0.25">
      <c r="A3" s="11" t="s">
        <v>33</v>
      </c>
      <c r="B3" s="11" t="s">
        <v>34</v>
      </c>
      <c r="C3" s="11" t="s">
        <v>35</v>
      </c>
      <c r="D3" s="11" t="s">
        <v>36</v>
      </c>
    </row>
    <row r="4" spans="1:4" x14ac:dyDescent="0.25">
      <c r="A4" t="s">
        <v>37</v>
      </c>
      <c r="B4" s="7">
        <f>'FIFO Layers'!G6</f>
      </c>
      <c r="C4" s="7">
        <f>SUM('FIFO Layers'!F2:F4)</f>
      </c>
      <c r="D4" s="7">
        <f>'FIFO Layers'!H6</f>
      </c>
    </row>
    <row r="5" spans="1:4" x14ac:dyDescent="0.25">
      <c r="A5" t="s">
        <v>38</v>
      </c>
      <c r="B5" s="7">
        <f>Transactions!B10</f>
      </c>
      <c r="C5" s="7">
        <f>Transactions!F7</f>
      </c>
      <c r="D5" s="7">
        <f>Transactions!B11</f>
      </c>
    </row>
    <row r="6" spans="1:4" x14ac:dyDescent="0.25">
      <c r="A6" s="12" t="s">
        <v>39</v>
      </c>
      <c r="B6" s="7">
        <f>B5-B4</f>
      </c>
      <c r="C6" s="7"/>
      <c r="D6" s="7">
        <f>D5-D4</f>
      </c>
    </row>
    <row r="8" spans="1:4" x14ac:dyDescent="0.25">
      <c r="A8" s="13" t="s">
        <v>40</v>
      </c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</sheetData>
  <mergeCells count="1">
    <mergeCell ref="A8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14" customFormat="1" x14ac:dyDescent="0.25">
      <c r="A1" s="14" t="s">
        <v>41</v>
      </c>
    </row>
    <row r="2" spans="1:1" x14ac:dyDescent="0.25">
      <c r="A2" t="s">
        <v>11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11</v>
      </c>
    </row>
    <row r="9" spans="1:1" x14ac:dyDescent="0.25">
      <c r="A9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Transactions</vt:lpstr>
      <vt:lpstr>FIFO Layers</vt:lpstr>
      <vt:lpstr>Summary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2026-10-02T06:03:36Z</dcterms:modified>
</cp:coreProperties>
</file>