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ed Asset Register" state="visible" r:id="rId4"/>
    <sheet sheetId="2" name="Depreciation Schedule" state="visible" r:id="rId5"/>
    <sheet sheetId="3" name="Disposals" state="visible" r:id="rId6"/>
    <sheet sheetId="4" name="Read Me" state="visible" r:id="rId7"/>
  </sheets>
  <calcPr calcId="171027"/>
</workbook>
</file>

<file path=xl/sharedStrings.xml><?xml version="1.0" encoding="utf-8"?>
<sst xmlns="http://schemas.openxmlformats.org/spreadsheetml/2006/main" count="52" uniqueCount="44">
  <si>
    <t>AssetID</t>
  </si>
  <si>
    <t>Description</t>
  </si>
  <si>
    <t>Cost</t>
  </si>
  <si>
    <t>ResidualValue</t>
  </si>
  <si>
    <t>UsefulLifeYears</t>
  </si>
  <si>
    <t>MonthsInUseYear1</t>
  </si>
  <si>
    <t>AnnualCharge</t>
  </si>
  <si>
    <t>Year1Charge</t>
  </si>
  <si>
    <t>ClosingWDVYear1</t>
  </si>
  <si>
    <t>FA-001</t>
  </si>
  <si>
    <t>Packaging line</t>
  </si>
  <si>
    <t>FA-002</t>
  </si>
  <si>
    <t>Delivery van</t>
  </si>
  <si>
    <t>FA-003</t>
  </si>
  <si>
    <t>Office furniture</t>
  </si>
  <si>
    <t>FA-004</t>
  </si>
  <si>
    <t>Server &amp; networking</t>
  </si>
  <si>
    <t>FA-005</t>
  </si>
  <si>
    <t>Warehouse racking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</si>
  <si>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</si>
  <si>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</si>
  <si>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</si>
  <si>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</si>
  <si>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</si>
  <si>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</si>
  <si>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</si>
  <si>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</si>
  <si>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</si>
  <si>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</si>
  <si>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Total depreciation, all assets</t>
  </si>
  <si>
    <t>DisposalDate</t>
  </si>
  <si>
    <t>DisposalYear (1-based)</t>
  </si>
  <si>
    <t>AccumDepnToDisposal</t>
  </si>
  <si>
    <t>NBVAtDisposal</t>
  </si>
  <si>
    <t>DisposalProceeds</t>
  </si>
  <si>
    <t>Gain/(Loss)</t>
  </si>
  <si>
    <t>Fixed Asset Depreciation Register — Eduints</t>
  </si>
  <si>
    <t/>
  </si>
  <si>
    <t>Three real, linked sheets, not just one register:</t>
  </si>
  <si>
    <t>1. Fixed Asset Register: AnnualCharge, Year1Charge and ClosingWDVYear1 — live straight-line formulas.</t>
  </si>
  <si>
    <t>2. Depreciation Schedule: the FULL year-by-year charge for every asset (10 years), computed with a single closed-form formula per cell that correctly produces the pro-rated first year, full years, the final pro-rated year, and zero once fully written off — with a Total row summing depreciation expense across all assets, year by year.</t>
  </si>
  <si>
    <t>3. Disposals: a real gain/(loss)-on-disposal calculation, looking up each disposed asset's cost and accumulated depreciation from the other two sheets to derive net book value at disposal, then comparing it to actual proceeds.</t>
  </si>
  <si>
    <t>Replace the sample assets and disposals with your own — every formula recalculates automatically across all three sheets.</t>
  </si>
  <si>
    <t>Full explanation and worked example: https://eduints.com/guides/capitalize-or-expense-audit-view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</si>
</sst>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2" fillId="0" borderId="0" xfId="0" applyFont="1"/>
    <xf numFmtId="3" fontId="2" fillId="0" borderId="0" xfId="0" applyNumberFormat="1" applyFont="1"/>
    <xf numFmtId="164" fontId="0" fillId="0" borderId="0" xfId="0" applyNumberFormat="1"/>
    <xf numFmtId="164" fontId="1" fillId="2" borderId="0" xfId="0" applyNumberFormat="1" applyFont="1" applyFill="1" applyAlignment="1">
      <alignment vertical="center"/>
    </xf>
    <xf numFmtId="0" fontId="3" fillId="0" borderId="0" xfId="0" applyFont="1"/>
  </cellXfs>
  <cellStyles count="1">
    <cellStyle name="Normal" xfId="0" builtinId="0"/>
  </cellStyles>
  <dxfs count="2">
    <dxf>
      <font>
        <color rgb="FFDC2626"/>
      </font>
    </dxf>
    <dxf>
      <font>
        <color rgb="FF16A34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2" customWidth="1"/>
    <col min="2" max="2" width="24" customWidth="1"/>
    <col min="3" max="4" width="16" style="1" customWidth="1"/>
    <col min="5" max="5" width="16" customWidth="1"/>
    <col min="6" max="6" width="18" customWidth="1"/>
    <col min="7" max="8" width="16" style="1" customWidth="1"/>
    <col min="9" max="9" width="18" style="1" customWidth="1"/>
  </cols>
  <sheetData>
    <row r="1" spans="1:9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t="s">
        <v>9</v>
      </c>
      <c r="B2" t="s">
        <v>10</v>
      </c>
      <c r="C2" s="1">
        <v>12000000</v>
      </c>
      <c r="D2" s="1">
        <v>0</v>
      </c>
      <c r="E2">
        <v>10</v>
      </c>
      <c r="F2">
        <v>6</v>
      </c>
      <c r="G2" s="1">
        <f>(C2-D2)/E2</f>
      </c>
      <c r="H2" s="1">
        <f>G2*F2/12</f>
      </c>
      <c r="I2" s="1">
        <f>C2-H2</f>
      </c>
    </row>
    <row r="3" spans="1:9" x14ac:dyDescent="0.25">
      <c r="A3" t="s">
        <v>11</v>
      </c>
      <c r="B3" t="s">
        <v>12</v>
      </c>
      <c r="C3" s="1">
        <v>1800000</v>
      </c>
      <c r="D3" s="1">
        <v>150000</v>
      </c>
      <c r="E3">
        <v>8</v>
      </c>
      <c r="F3">
        <v>12</v>
      </c>
      <c r="G3" s="1">
        <f>(C3-D3)/E3</f>
      </c>
      <c r="H3" s="1">
        <f>G3*F3/12</f>
      </c>
      <c r="I3" s="1">
        <f>C3-H3</f>
      </c>
    </row>
    <row r="4" spans="1:9" x14ac:dyDescent="0.25">
      <c r="A4" t="s">
        <v>13</v>
      </c>
      <c r="B4" t="s">
        <v>14</v>
      </c>
      <c r="C4" s="1">
        <v>450000</v>
      </c>
      <c r="D4" s="1">
        <v>0</v>
      </c>
      <c r="E4">
        <v>5</v>
      </c>
      <c r="F4">
        <v>9</v>
      </c>
      <c r="G4" s="1">
        <f>(C4-D4)/E4</f>
      </c>
      <c r="H4" s="1">
        <f>G4*F4/12</f>
      </c>
      <c r="I4" s="1">
        <f>C4-H4</f>
      </c>
    </row>
    <row r="5" spans="1:9" x14ac:dyDescent="0.25">
      <c r="A5" t="s">
        <v>15</v>
      </c>
      <c r="B5" t="s">
        <v>16</v>
      </c>
      <c r="C5" s="1">
        <v>900000</v>
      </c>
      <c r="D5" s="1">
        <v>0</v>
      </c>
      <c r="E5">
        <v>4</v>
      </c>
      <c r="F5">
        <v>3</v>
      </c>
      <c r="G5" s="1">
        <f>(C5-D5)/E5</f>
      </c>
      <c r="H5" s="1">
        <f>G5*F5/12</f>
      </c>
      <c r="I5" s="1">
        <f>C5-H5</f>
      </c>
    </row>
    <row r="6" spans="1:9" x14ac:dyDescent="0.25">
      <c r="A6" t="s">
        <v>17</v>
      </c>
      <c r="B6" t="s">
        <v>18</v>
      </c>
      <c r="C6" s="1">
        <v>650000</v>
      </c>
      <c r="D6" s="1">
        <v>50000</v>
      </c>
      <c r="E6">
        <v>10</v>
      </c>
      <c r="F6">
        <v>12</v>
      </c>
      <c r="G6" s="1">
        <f>(C6-D6)/E6</f>
      </c>
      <c r="H6" s="1">
        <f>G6*F6/12</f>
      </c>
      <c r="I6" s="1">
        <f>C6-H6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 outlineLevelRow="0" outlineLevelCol="0" x14ac:dyDescent="55"/>
  <cols>
    <col min="1" max="1" width="12" customWidth="1"/>
    <col min="2" max="2" width="24" customWidth="1"/>
    <col min="3" max="12" width="13" customWidth="1"/>
  </cols>
  <sheetData>
    <row r="1" spans="1:12" s="2" customFormat="1" x14ac:dyDescent="0.25">
      <c r="A1" s="2" t="s">
        <v>0</v>
      </c>
      <c r="B1" s="2" t="s">
        <v>1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 x14ac:dyDescent="0.25">
      <c r="A2">
        <f>'Fixed Asset Register'!A2</f>
      </c>
      <c r="B2">
        <f>'Fixed Asset Register'!B2</f>
      </c>
      <c r="C2" s="1">
        <f>(MIN('Fixed Asset Register'!$E$2*12,'Fixed Asset Register'!$F$2+12*(1-1))-0)/12*'Fixed Asset Register'!$G$2</f>
      </c>
      <c r="D2" s="1">
        <f>(MIN('Fixed Asset Register'!$E$2*12,'Fixed Asset Register'!$F$2+12*(2-1))-MIN('Fixed Asset Register'!$E$2*12,'Fixed Asset Register'!$F$2+12*(1-1)))/12*'Fixed Asset Register'!$G$2</f>
      </c>
      <c r="E2" s="1">
        <f>(MIN('Fixed Asset Register'!$E$2*12,'Fixed Asset Register'!$F$2+12*(3-1))-MIN('Fixed Asset Register'!$E$2*12,'Fixed Asset Register'!$F$2+12*(2-1)))/12*'Fixed Asset Register'!$G$2</f>
      </c>
      <c r="F2" s="1">
        <f>(MIN('Fixed Asset Register'!$E$2*12,'Fixed Asset Register'!$F$2+12*(4-1))-MIN('Fixed Asset Register'!$E$2*12,'Fixed Asset Register'!$F$2+12*(3-1)))/12*'Fixed Asset Register'!$G$2</f>
      </c>
      <c r="G2" s="1">
        <f>(MIN('Fixed Asset Register'!$E$2*12,'Fixed Asset Register'!$F$2+12*(5-1))-MIN('Fixed Asset Register'!$E$2*12,'Fixed Asset Register'!$F$2+12*(4-1)))/12*'Fixed Asset Register'!$G$2</f>
      </c>
      <c r="H2" s="1">
        <f>(MIN('Fixed Asset Register'!$E$2*12,'Fixed Asset Register'!$F$2+12*(6-1))-MIN('Fixed Asset Register'!$E$2*12,'Fixed Asset Register'!$F$2+12*(5-1)))/12*'Fixed Asset Register'!$G$2</f>
      </c>
      <c r="I2" s="1">
        <f>(MIN('Fixed Asset Register'!$E$2*12,'Fixed Asset Register'!$F$2+12*(7-1))-MIN('Fixed Asset Register'!$E$2*12,'Fixed Asset Register'!$F$2+12*(6-1)))/12*'Fixed Asset Register'!$G$2</f>
      </c>
      <c r="J2" s="1">
        <f>(MIN('Fixed Asset Register'!$E$2*12,'Fixed Asset Register'!$F$2+12*(8-1))-MIN('Fixed Asset Register'!$E$2*12,'Fixed Asset Register'!$F$2+12*(7-1)))/12*'Fixed Asset Register'!$G$2</f>
      </c>
      <c r="K2" s="1">
        <f>(MIN('Fixed Asset Register'!$E$2*12,'Fixed Asset Register'!$F$2+12*(9-1))-MIN('Fixed Asset Register'!$E$2*12,'Fixed Asset Register'!$F$2+12*(8-1)))/12*'Fixed Asset Register'!$G$2</f>
      </c>
      <c r="L2" s="1">
        <f>(MIN('Fixed Asset Register'!$E$2*12,'Fixed Asset Register'!$F$2+12*(10-1))-MIN('Fixed Asset Register'!$E$2*12,'Fixed Asset Register'!$F$2+12*(9-1)))/12*'Fixed Asset Register'!$G$2</f>
      </c>
    </row>
    <row r="3" spans="1:12" x14ac:dyDescent="0.25">
      <c r="A3">
        <f>'Fixed Asset Register'!A3</f>
      </c>
      <c r="B3">
        <f>'Fixed Asset Register'!B3</f>
      </c>
      <c r="C3" s="1">
        <f>(MIN('Fixed Asset Register'!$E$3*12,'Fixed Asset Register'!$F$3+12*(1-1))-0)/12*'Fixed Asset Register'!$G$3</f>
      </c>
      <c r="D3" s="1">
        <f>(MIN('Fixed Asset Register'!$E$3*12,'Fixed Asset Register'!$F$3+12*(2-1))-MIN('Fixed Asset Register'!$E$3*12,'Fixed Asset Register'!$F$3+12*(1-1)))/12*'Fixed Asset Register'!$G$3</f>
      </c>
      <c r="E3" s="1">
        <f>(MIN('Fixed Asset Register'!$E$3*12,'Fixed Asset Register'!$F$3+12*(3-1))-MIN('Fixed Asset Register'!$E$3*12,'Fixed Asset Register'!$F$3+12*(2-1)))/12*'Fixed Asset Register'!$G$3</f>
      </c>
      <c r="F3" s="1">
        <f>(MIN('Fixed Asset Register'!$E$3*12,'Fixed Asset Register'!$F$3+12*(4-1))-MIN('Fixed Asset Register'!$E$3*12,'Fixed Asset Register'!$F$3+12*(3-1)))/12*'Fixed Asset Register'!$G$3</f>
      </c>
      <c r="G3" s="1">
        <f>(MIN('Fixed Asset Register'!$E$3*12,'Fixed Asset Register'!$F$3+12*(5-1))-MIN('Fixed Asset Register'!$E$3*12,'Fixed Asset Register'!$F$3+12*(4-1)))/12*'Fixed Asset Register'!$G$3</f>
      </c>
      <c r="H3" s="1">
        <f>(MIN('Fixed Asset Register'!$E$3*12,'Fixed Asset Register'!$F$3+12*(6-1))-MIN('Fixed Asset Register'!$E$3*12,'Fixed Asset Register'!$F$3+12*(5-1)))/12*'Fixed Asset Register'!$G$3</f>
      </c>
      <c r="I3" s="1">
        <f>(MIN('Fixed Asset Register'!$E$3*12,'Fixed Asset Register'!$F$3+12*(7-1))-MIN('Fixed Asset Register'!$E$3*12,'Fixed Asset Register'!$F$3+12*(6-1)))/12*'Fixed Asset Register'!$G$3</f>
      </c>
      <c r="J3" s="1">
        <f>(MIN('Fixed Asset Register'!$E$3*12,'Fixed Asset Register'!$F$3+12*(8-1))-MIN('Fixed Asset Register'!$E$3*12,'Fixed Asset Register'!$F$3+12*(7-1)))/12*'Fixed Asset Register'!$G$3</f>
      </c>
      <c r="K3" s="1">
        <f>(MIN('Fixed Asset Register'!$E$3*12,'Fixed Asset Register'!$F$3+12*(9-1))-MIN('Fixed Asset Register'!$E$3*12,'Fixed Asset Register'!$F$3+12*(8-1)))/12*'Fixed Asset Register'!$G$3</f>
      </c>
      <c r="L3" s="1">
        <f>(MIN('Fixed Asset Register'!$E$3*12,'Fixed Asset Register'!$F$3+12*(10-1))-MIN('Fixed Asset Register'!$E$3*12,'Fixed Asset Register'!$F$3+12*(9-1)))/12*'Fixed Asset Register'!$G$3</f>
      </c>
    </row>
    <row r="4" spans="1:12" x14ac:dyDescent="0.25">
      <c r="A4">
        <f>'Fixed Asset Register'!A4</f>
      </c>
      <c r="B4">
        <f>'Fixed Asset Register'!B4</f>
      </c>
      <c r="C4" s="1">
        <f>(MIN('Fixed Asset Register'!$E$4*12,'Fixed Asset Register'!$F$4+12*(1-1))-0)/12*'Fixed Asset Register'!$G$4</f>
      </c>
      <c r="D4" s="1">
        <f>(MIN('Fixed Asset Register'!$E$4*12,'Fixed Asset Register'!$F$4+12*(2-1))-MIN('Fixed Asset Register'!$E$4*12,'Fixed Asset Register'!$F$4+12*(1-1)))/12*'Fixed Asset Register'!$G$4</f>
      </c>
      <c r="E4" s="1">
        <f>(MIN('Fixed Asset Register'!$E$4*12,'Fixed Asset Register'!$F$4+12*(3-1))-MIN('Fixed Asset Register'!$E$4*12,'Fixed Asset Register'!$F$4+12*(2-1)))/12*'Fixed Asset Register'!$G$4</f>
      </c>
      <c r="F4" s="1">
        <f>(MIN('Fixed Asset Register'!$E$4*12,'Fixed Asset Register'!$F$4+12*(4-1))-MIN('Fixed Asset Register'!$E$4*12,'Fixed Asset Register'!$F$4+12*(3-1)))/12*'Fixed Asset Register'!$G$4</f>
      </c>
      <c r="G4" s="1">
        <f>(MIN('Fixed Asset Register'!$E$4*12,'Fixed Asset Register'!$F$4+12*(5-1))-MIN('Fixed Asset Register'!$E$4*12,'Fixed Asset Register'!$F$4+12*(4-1)))/12*'Fixed Asset Register'!$G$4</f>
      </c>
      <c r="H4" s="1">
        <f>(MIN('Fixed Asset Register'!$E$4*12,'Fixed Asset Register'!$F$4+12*(6-1))-MIN('Fixed Asset Register'!$E$4*12,'Fixed Asset Register'!$F$4+12*(5-1)))/12*'Fixed Asset Register'!$G$4</f>
      </c>
      <c r="I4" s="1">
        <f>(MIN('Fixed Asset Register'!$E$4*12,'Fixed Asset Register'!$F$4+12*(7-1))-MIN('Fixed Asset Register'!$E$4*12,'Fixed Asset Register'!$F$4+12*(6-1)))/12*'Fixed Asset Register'!$G$4</f>
      </c>
      <c r="J4" s="1">
        <f>(MIN('Fixed Asset Register'!$E$4*12,'Fixed Asset Register'!$F$4+12*(8-1))-MIN('Fixed Asset Register'!$E$4*12,'Fixed Asset Register'!$F$4+12*(7-1)))/12*'Fixed Asset Register'!$G$4</f>
      </c>
      <c r="K4" s="1">
        <f>(MIN('Fixed Asset Register'!$E$4*12,'Fixed Asset Register'!$F$4+12*(9-1))-MIN('Fixed Asset Register'!$E$4*12,'Fixed Asset Register'!$F$4+12*(8-1)))/12*'Fixed Asset Register'!$G$4</f>
      </c>
      <c r="L4" s="1">
        <f>(MIN('Fixed Asset Register'!$E$4*12,'Fixed Asset Register'!$F$4+12*(10-1))-MIN('Fixed Asset Register'!$E$4*12,'Fixed Asset Register'!$F$4+12*(9-1)))/12*'Fixed Asset Register'!$G$4</f>
      </c>
    </row>
    <row r="5" spans="1:12" x14ac:dyDescent="0.25">
      <c r="A5">
        <f>'Fixed Asset Register'!A5</f>
      </c>
      <c r="B5">
        <f>'Fixed Asset Register'!B5</f>
      </c>
      <c r="C5" s="1">
        <f>(MIN('Fixed Asset Register'!$E$5*12,'Fixed Asset Register'!$F$5+12*(1-1))-0)/12*'Fixed Asset Register'!$G$5</f>
      </c>
      <c r="D5" s="1">
        <f>(MIN('Fixed Asset Register'!$E$5*12,'Fixed Asset Register'!$F$5+12*(2-1))-MIN('Fixed Asset Register'!$E$5*12,'Fixed Asset Register'!$F$5+12*(1-1)))/12*'Fixed Asset Register'!$G$5</f>
      </c>
      <c r="E5" s="1">
        <f>(MIN('Fixed Asset Register'!$E$5*12,'Fixed Asset Register'!$F$5+12*(3-1))-MIN('Fixed Asset Register'!$E$5*12,'Fixed Asset Register'!$F$5+12*(2-1)))/12*'Fixed Asset Register'!$G$5</f>
      </c>
      <c r="F5" s="1">
        <f>(MIN('Fixed Asset Register'!$E$5*12,'Fixed Asset Register'!$F$5+12*(4-1))-MIN('Fixed Asset Register'!$E$5*12,'Fixed Asset Register'!$F$5+12*(3-1)))/12*'Fixed Asset Register'!$G$5</f>
      </c>
      <c r="G5" s="1">
        <f>(MIN('Fixed Asset Register'!$E$5*12,'Fixed Asset Register'!$F$5+12*(5-1))-MIN('Fixed Asset Register'!$E$5*12,'Fixed Asset Register'!$F$5+12*(4-1)))/12*'Fixed Asset Register'!$G$5</f>
      </c>
      <c r="H5" s="1">
        <f>(MIN('Fixed Asset Register'!$E$5*12,'Fixed Asset Register'!$F$5+12*(6-1))-MIN('Fixed Asset Register'!$E$5*12,'Fixed Asset Register'!$F$5+12*(5-1)))/12*'Fixed Asset Register'!$G$5</f>
      </c>
      <c r="I5" s="1">
        <f>(MIN('Fixed Asset Register'!$E$5*12,'Fixed Asset Register'!$F$5+12*(7-1))-MIN('Fixed Asset Register'!$E$5*12,'Fixed Asset Register'!$F$5+12*(6-1)))/12*'Fixed Asset Register'!$G$5</f>
      </c>
      <c r="J5" s="1">
        <f>(MIN('Fixed Asset Register'!$E$5*12,'Fixed Asset Register'!$F$5+12*(8-1))-MIN('Fixed Asset Register'!$E$5*12,'Fixed Asset Register'!$F$5+12*(7-1)))/12*'Fixed Asset Register'!$G$5</f>
      </c>
      <c r="K5" s="1">
        <f>(MIN('Fixed Asset Register'!$E$5*12,'Fixed Asset Register'!$F$5+12*(9-1))-MIN('Fixed Asset Register'!$E$5*12,'Fixed Asset Register'!$F$5+12*(8-1)))/12*'Fixed Asset Register'!$G$5</f>
      </c>
      <c r="L5" s="1">
        <f>(MIN('Fixed Asset Register'!$E$5*12,'Fixed Asset Register'!$F$5+12*(10-1))-MIN('Fixed Asset Register'!$E$5*12,'Fixed Asset Register'!$F$5+12*(9-1)))/12*'Fixed Asset Register'!$G$5</f>
      </c>
    </row>
    <row r="6" spans="1:12" x14ac:dyDescent="0.25">
      <c r="A6">
        <f>'Fixed Asset Register'!A6</f>
      </c>
      <c r="B6">
        <f>'Fixed Asset Register'!B6</f>
      </c>
      <c r="C6" s="1">
        <f>(MIN('Fixed Asset Register'!$E$6*12,'Fixed Asset Register'!$F$6+12*(1-1))-0)/12*'Fixed Asset Register'!$G$6</f>
      </c>
      <c r="D6" s="1">
        <f>(MIN('Fixed Asset Register'!$E$6*12,'Fixed Asset Register'!$F$6+12*(2-1))-MIN('Fixed Asset Register'!$E$6*12,'Fixed Asset Register'!$F$6+12*(1-1)))/12*'Fixed Asset Register'!$G$6</f>
      </c>
      <c r="E6" s="1">
        <f>(MIN('Fixed Asset Register'!$E$6*12,'Fixed Asset Register'!$F$6+12*(3-1))-MIN('Fixed Asset Register'!$E$6*12,'Fixed Asset Register'!$F$6+12*(2-1)))/12*'Fixed Asset Register'!$G$6</f>
      </c>
      <c r="F6" s="1">
        <f>(MIN('Fixed Asset Register'!$E$6*12,'Fixed Asset Register'!$F$6+12*(4-1))-MIN('Fixed Asset Register'!$E$6*12,'Fixed Asset Register'!$F$6+12*(3-1)))/12*'Fixed Asset Register'!$G$6</f>
      </c>
      <c r="G6" s="1">
        <f>(MIN('Fixed Asset Register'!$E$6*12,'Fixed Asset Register'!$F$6+12*(5-1))-MIN('Fixed Asset Register'!$E$6*12,'Fixed Asset Register'!$F$6+12*(4-1)))/12*'Fixed Asset Register'!$G$6</f>
      </c>
      <c r="H6" s="1">
        <f>(MIN('Fixed Asset Register'!$E$6*12,'Fixed Asset Register'!$F$6+12*(6-1))-MIN('Fixed Asset Register'!$E$6*12,'Fixed Asset Register'!$F$6+12*(5-1)))/12*'Fixed Asset Register'!$G$6</f>
      </c>
      <c r="I6" s="1">
        <f>(MIN('Fixed Asset Register'!$E$6*12,'Fixed Asset Register'!$F$6+12*(7-1))-MIN('Fixed Asset Register'!$E$6*12,'Fixed Asset Register'!$F$6+12*(6-1)))/12*'Fixed Asset Register'!$G$6</f>
      </c>
      <c r="J6" s="1">
        <f>(MIN('Fixed Asset Register'!$E$6*12,'Fixed Asset Register'!$F$6+12*(8-1))-MIN('Fixed Asset Register'!$E$6*12,'Fixed Asset Register'!$F$6+12*(7-1)))/12*'Fixed Asset Register'!$G$6</f>
      </c>
      <c r="K6" s="1">
        <f>(MIN('Fixed Asset Register'!$E$6*12,'Fixed Asset Register'!$F$6+12*(9-1))-MIN('Fixed Asset Register'!$E$6*12,'Fixed Asset Register'!$F$6+12*(8-1)))/12*'Fixed Asset Register'!$G$6</f>
      </c>
      <c r="L6" s="1">
        <f>(MIN('Fixed Asset Register'!$E$6*12,'Fixed Asset Register'!$F$6+12*(10-1))-MIN('Fixed Asset Register'!$E$6*12,'Fixed Asset Register'!$F$6+12*(9-1)))/12*'Fixed Asset Register'!$G$6</f>
      </c>
    </row>
    <row r="8" spans="2:12" x14ac:dyDescent="0.25">
      <c r="B8" s="4" t="s">
        <v>29</v>
      </c>
      <c r="C8" s="5">
        <f>SUM(C2:C6)</f>
      </c>
      <c r="D8" s="5">
        <f>SUM(D2:D6)</f>
      </c>
      <c r="E8" s="5">
        <f>SUM(E2:E6)</f>
      </c>
      <c r="F8" s="5">
        <f>SUM(F2:F6)</f>
      </c>
      <c r="G8" s="5">
        <f>SUM(G2:G6)</f>
      </c>
      <c r="H8" s="5">
        <f>SUM(H2:H6)</f>
      </c>
      <c r="I8" s="5">
        <f>SUM(I2:I6)</f>
      </c>
      <c r="J8" s="5">
        <f>SUM(J2:J6)</f>
      </c>
      <c r="K8" s="5">
        <f>SUM(K2:K6)</f>
      </c>
      <c r="L8" s="5">
        <f>SUM(L2:L6)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1" width="12" customWidth="1"/>
    <col min="2" max="2" width="14" style="6" customWidth="1"/>
    <col min="3" max="3" width="20" customWidth="1"/>
    <col min="4" max="4" width="14" style="1" customWidth="1"/>
    <col min="5" max="5" width="20" style="1" customWidth="1"/>
    <col min="6" max="8" width="16" style="1" customWidth="1"/>
  </cols>
  <sheetData>
    <row r="1" spans="1:8" s="2" customFormat="1" x14ac:dyDescent="0.25">
      <c r="A1" s="2" t="s">
        <v>0</v>
      </c>
      <c r="B1" s="7" t="s">
        <v>30</v>
      </c>
      <c r="C1" s="2" t="s">
        <v>31</v>
      </c>
      <c r="D1" s="3" t="s">
        <v>2</v>
      </c>
      <c r="E1" s="3" t="s">
        <v>32</v>
      </c>
      <c r="F1" s="3" t="s">
        <v>33</v>
      </c>
      <c r="G1" s="3" t="s">
        <v>34</v>
      </c>
      <c r="H1" s="3" t="s">
        <v>35</v>
      </c>
    </row>
    <row r="2" spans="1:8" x14ac:dyDescent="0.25">
      <c r="A2" t="s">
        <v>13</v>
      </c>
      <c r="B2" s="6">
        <v>46188</v>
      </c>
      <c r="C2">
        <v>3</v>
      </c>
      <c r="D2" s="1">
        <f>'Fixed Asset Register'!C4</f>
      </c>
      <c r="E2" s="1">
        <f>SUM('Depreciation Schedule'!C4:INDEX('Depreciation Schedule'!C4:L4,C2))</f>
      </c>
      <c r="F2" s="1">
        <f>D2-E2</f>
      </c>
      <c r="G2" s="1">
        <v>180000</v>
      </c>
      <c r="H2" s="1">
        <f>G2-F2</f>
      </c>
    </row>
    <row r="3" spans="1:8" x14ac:dyDescent="0.25">
      <c r="A3" t="s">
        <v>15</v>
      </c>
      <c r="B3" s="6">
        <v>46235</v>
      </c>
      <c r="C3">
        <v>2</v>
      </c>
      <c r="D3" s="1">
        <f>'Fixed Asset Register'!C5</f>
      </c>
      <c r="E3" s="1">
        <f>SUM('Depreciation Schedule'!C5:INDEX('Depreciation Schedule'!C5:L5,C3))</f>
      </c>
      <c r="F3" s="1">
        <f>D3-E3</f>
      </c>
      <c r="G3" s="1">
        <v>420000</v>
      </c>
      <c r="H3" s="1">
        <f>G3-F3</f>
      </c>
    </row>
  </sheetData>
  <conditionalFormatting sqref="H2:H3">
    <cfRule type="cellIs" dxfId="0" priority="1" operator="lessThan">
      <formula>0</formula>
    </cfRule>
    <cfRule type="expression" dxfId="1" priority="2">
      <formula>H2&gt;=0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00" customWidth="1"/>
  </cols>
  <sheetData>
    <row r="1" spans="1:1" s="8" customFormat="1" x14ac:dyDescent="0.25">
      <c r="A1" s="8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37</v>
      </c>
    </row>
    <row r="8" spans="1:1" x14ac:dyDescent="0.25">
      <c r="A8" t="s">
        <v>42</v>
      </c>
    </row>
    <row r="9" spans="1:1" x14ac:dyDescent="0.25">
      <c r="A9" t="s">
        <v>37</v>
      </c>
    </row>
    <row r="10" spans="1:1" x14ac:dyDescent="0.25">
      <c r="A1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Fixed Asset Register</vt:lpstr>
      <vt:lpstr>Depreciation Schedule</vt:lpstr>
      <vt:lpstr>Disposals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Eduints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2026-10-02T05:51:12Z</dcterms:modified>
</cp:coreProperties>
</file>