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 Data" state="visible" r:id="rId4"/>
    <sheet sheetId="2" name="Expenses Data" state="visible" r:id="rId5"/>
    <sheet sheetId="3" name="Dashboard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<sst xmlns="http://schemas.openxmlformats.org/spreadsheetml/2006/main" count="110" uniqueCount="62">
  <si>
    <t>InvoiceNo</t>
  </si>
  <si>
    <t>Region</t>
  </si>
  <si>
    <t>SalesRep</t>
  </si>
  <si>
    <t>InvoiceDate</t>
  </si>
  <si>
    <t>Amount</t>
  </si>
  <si>
    <t>INV-3001</t>
  </si>
  <si>
    <t>North</t>
  </si>
  <si>
    <t>A. Sharma</t>
  </si>
  <si>
    <t>INV-3002</t>
  </si>
  <si>
    <t>South</t>
  </si>
  <si>
    <t>R. Iyer</t>
  </si>
  <si>
    <t>INV-3003</t>
  </si>
  <si>
    <t>East</t>
  </si>
  <si>
    <t>P. Nair</t>
  </si>
  <si>
    <t>INV-3004</t>
  </si>
  <si>
    <t>West</t>
  </si>
  <si>
    <t>S. Rao</t>
  </si>
  <si>
    <t>INV-3005</t>
  </si>
  <si>
    <t>INV-3006</t>
  </si>
  <si>
    <t>INV-3007</t>
  </si>
  <si>
    <t>INV-3008</t>
  </si>
  <si>
    <t>INV-3009</t>
  </si>
  <si>
    <t>INV-3010</t>
  </si>
  <si>
    <t>INV-3011</t>
  </si>
  <si>
    <t>INV-3012</t>
  </si>
  <si>
    <t>INV-3013</t>
  </si>
  <si>
    <t>INV-3014</t>
  </si>
  <si>
    <t>INV-3015</t>
  </si>
  <si>
    <t>INV-3016</t>
  </si>
  <si>
    <t>INV-3017</t>
  </si>
  <si>
    <t>INV-3018</t>
  </si>
  <si>
    <t>INV-3019</t>
  </si>
  <si>
    <t>INV-3020</t>
  </si>
  <si>
    <t>INV-3021</t>
  </si>
  <si>
    <t>INV-3022</t>
  </si>
  <si>
    <t>INV-3023</t>
  </si>
  <si>
    <t>INV-3024</t>
  </si>
  <si>
    <t>Category</t>
  </si>
  <si>
    <t>Salaries</t>
  </si>
  <si>
    <t>Rent</t>
  </si>
  <si>
    <t>Marketing</t>
  </si>
  <si>
    <t>Utilities</t>
  </si>
  <si>
    <t>Logistics</t>
  </si>
  <si>
    <t>Other</t>
  </si>
  <si>
    <t>Total revenue</t>
  </si>
  <si>
    <t>Total orders</t>
  </si>
  <si>
    <t>Average order value</t>
  </si>
  <si>
    <t>Total expenses</t>
  </si>
  <si>
    <t>Net profit</t>
  </si>
  <si>
    <t>Top sales rep (by revenue)</t>
  </si>
  <si>
    <t>Revenue by region</t>
  </si>
  <si>
    <t>Revenue</t>
  </si>
  <si>
    <t>Management Dashboard Starter Template — Eduints</t>
  </si>
  <si>
    <t/>
  </si>
  <si>
    <t>Beyond the original 3 KPIs, this version adds:</t>
  </si>
  <si>
    <t>- An Expenses Data table and a live Net Profit KPI (Revenue minus Expenses).</t>
  </si>
  <si>
    <t>- Top sales rep (by revenue) — a real XLOOKUP + SUMIF + MAX combination that finds the top performer by their total revenue, not a hardcoded name.</t>
  </si>
  <si>
    <t>- Revenue by region, computed with SUMIFS, with data-bar conditional formatting as a chart-like visual built entirely from formatting, no chart object needed.</t>
  </si>
  <si>
    <t>Sales Data and Expenses Data are both proper Excel Tables, so adding new rows extends every formula automatically.</t>
  </si>
  <si>
    <t>The dashboard title is still a live formula (TEXTJOIN + TODAY) that always shows the current month and year.</t>
  </si>
  <si>
    <t>What this template still does NOT include: PivotCharts and slicers. Files generated outside Excel itself cannot reliably embed native chart objects — build those two steps directly in Excel following the guide; the data and every formula-driven KPI are ready for it.</t>
  </si>
  <si>
    <t>Full explanation and worked example: https://eduints.com/guides/designing-a-management-dashboard-in-excel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</si>
</sst>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C9962B"/>
      <sz val="13"/>
    </font>
    <font>
      <b/>
      <sz val="13"/>
    </font>
    <font>
      <b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0" borderId="0" xfId="0" applyFont="1"/>
    <xf numFmtId="0" fontId="2" fillId="0" borderId="0" xfId="0" applyFont="1"/>
    <xf numFmtId="3" fontId="3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SalesTbl" displayName="SalesTbl" ref="A1:E25" totalsRowShown="1" headerRowCount="1">
  <autoFilter ref="A1:E2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InvoiceNo" totalsRowLabel="Total"/>
    <tableColumn id="2" name="Region" totalsRowFunction="none"/>
    <tableColumn id="3" name="SalesRep" totalsRowFunction="none"/>
    <tableColumn id="4" name="InvoiceDate" totalsRowFunction="none"/>
    <tableColumn id="5" name="Amount" totalsRowFunction="non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ExpenseTbl" displayName="ExpenseTbl" ref="A1:B7" totalsRowShown="1" headerRowCount="1">
  <autoFilter ref="A1:B7">
    <filterColumn colId="0" hiddenButton="1"/>
    <filterColumn colId="1" hiddenButton="1"/>
  </autoFilter>
  <tableColumns count="2">
    <tableColumn id="1" name="Category" totalsRowLabel="Total"/>
    <tableColumn id="2" name="Amount" totalsRowFunction="non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2" width="14" customWidth="1"/>
    <col min="3" max="3" width="16" customWidth="1"/>
    <col min="4" max="4" width="14" style="1" customWidth="1"/>
    <col min="5" max="5" width="14" style="2" customWidth="1"/>
  </cols>
  <sheetData>
    <row r="1" spans="1:5" x14ac:dyDescent="0.25">
      <c r="A1" t="s">
        <v>0</v>
      </c>
      <c r="B1" t="s">
        <v>1</v>
      </c>
      <c r="C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46265.79166666667</v>
      </c>
      <c r="E2" s="2">
        <v>20000</v>
      </c>
    </row>
    <row r="3" spans="1:5" x14ac:dyDescent="0.25">
      <c r="A3" t="s">
        <v>8</v>
      </c>
      <c r="B3" t="s">
        <v>9</v>
      </c>
      <c r="C3" t="s">
        <v>10</v>
      </c>
      <c r="D3" s="1">
        <v>46266.79166666667</v>
      </c>
      <c r="E3" s="2">
        <v>21737</v>
      </c>
    </row>
    <row r="4" spans="1:5" x14ac:dyDescent="0.25">
      <c r="A4" t="s">
        <v>11</v>
      </c>
      <c r="B4" t="s">
        <v>12</v>
      </c>
      <c r="C4" t="s">
        <v>13</v>
      </c>
      <c r="D4" s="1">
        <v>46267.79166666667</v>
      </c>
      <c r="E4" s="2">
        <v>23474</v>
      </c>
    </row>
    <row r="5" spans="1:5" x14ac:dyDescent="0.25">
      <c r="A5" t="s">
        <v>14</v>
      </c>
      <c r="B5" t="s">
        <v>15</v>
      </c>
      <c r="C5" t="s">
        <v>16</v>
      </c>
      <c r="D5" s="1">
        <v>46268.79166666667</v>
      </c>
      <c r="E5" s="2">
        <v>25211</v>
      </c>
    </row>
    <row r="6" spans="1:5" x14ac:dyDescent="0.25">
      <c r="A6" t="s">
        <v>17</v>
      </c>
      <c r="B6" t="s">
        <v>6</v>
      </c>
      <c r="C6" t="s">
        <v>7</v>
      </c>
      <c r="D6" s="1">
        <v>46269.79166666667</v>
      </c>
      <c r="E6" s="2">
        <v>26948</v>
      </c>
    </row>
    <row r="7" spans="1:5" x14ac:dyDescent="0.25">
      <c r="A7" t="s">
        <v>18</v>
      </c>
      <c r="B7" t="s">
        <v>9</v>
      </c>
      <c r="C7" t="s">
        <v>10</v>
      </c>
      <c r="D7" s="1">
        <v>46270.79166666667</v>
      </c>
      <c r="E7" s="2">
        <v>28685</v>
      </c>
    </row>
    <row r="8" spans="1:5" x14ac:dyDescent="0.25">
      <c r="A8" t="s">
        <v>19</v>
      </c>
      <c r="B8" t="s">
        <v>12</v>
      </c>
      <c r="C8" t="s">
        <v>13</v>
      </c>
      <c r="D8" s="1">
        <v>46271.79166666667</v>
      </c>
      <c r="E8" s="2">
        <v>30422</v>
      </c>
    </row>
    <row r="9" spans="1:5" x14ac:dyDescent="0.25">
      <c r="A9" t="s">
        <v>20</v>
      </c>
      <c r="B9" t="s">
        <v>15</v>
      </c>
      <c r="C9" t="s">
        <v>16</v>
      </c>
      <c r="D9" s="1">
        <v>46272.79166666667</v>
      </c>
      <c r="E9" s="2">
        <v>32159</v>
      </c>
    </row>
    <row r="10" spans="1:5" x14ac:dyDescent="0.25">
      <c r="A10" t="s">
        <v>21</v>
      </c>
      <c r="B10" t="s">
        <v>6</v>
      </c>
      <c r="C10" t="s">
        <v>7</v>
      </c>
      <c r="D10" s="1">
        <v>46242.79166666667</v>
      </c>
      <c r="E10" s="2">
        <v>33896</v>
      </c>
    </row>
    <row r="11" spans="1:5" x14ac:dyDescent="0.25">
      <c r="A11" t="s">
        <v>22</v>
      </c>
      <c r="B11" t="s">
        <v>9</v>
      </c>
      <c r="C11" t="s">
        <v>10</v>
      </c>
      <c r="D11" s="1">
        <v>46243.79166666667</v>
      </c>
      <c r="E11" s="2">
        <v>35633</v>
      </c>
    </row>
    <row r="12" spans="1:5" x14ac:dyDescent="0.25">
      <c r="A12" t="s">
        <v>23</v>
      </c>
      <c r="B12" t="s">
        <v>12</v>
      </c>
      <c r="C12" t="s">
        <v>13</v>
      </c>
      <c r="D12" s="1">
        <v>46244.79166666667</v>
      </c>
      <c r="E12" s="2">
        <v>37370</v>
      </c>
    </row>
    <row r="13" spans="1:5" x14ac:dyDescent="0.25">
      <c r="A13" t="s">
        <v>24</v>
      </c>
      <c r="B13" t="s">
        <v>15</v>
      </c>
      <c r="C13" t="s">
        <v>16</v>
      </c>
      <c r="D13" s="1">
        <v>46245.79166666667</v>
      </c>
      <c r="E13" s="2">
        <v>39107</v>
      </c>
    </row>
    <row r="14" spans="1:5" x14ac:dyDescent="0.25">
      <c r="A14" t="s">
        <v>25</v>
      </c>
      <c r="B14" t="s">
        <v>6</v>
      </c>
      <c r="C14" t="s">
        <v>7</v>
      </c>
      <c r="D14" s="1">
        <v>46246.79166666667</v>
      </c>
      <c r="E14" s="2">
        <v>40844</v>
      </c>
    </row>
    <row r="15" spans="1:5" x14ac:dyDescent="0.25">
      <c r="A15" t="s">
        <v>26</v>
      </c>
      <c r="B15" t="s">
        <v>9</v>
      </c>
      <c r="C15" t="s">
        <v>10</v>
      </c>
      <c r="D15" s="1">
        <v>46247.79166666667</v>
      </c>
      <c r="E15" s="2">
        <v>42581</v>
      </c>
    </row>
    <row r="16" spans="1:5" x14ac:dyDescent="0.25">
      <c r="A16" t="s">
        <v>27</v>
      </c>
      <c r="B16" t="s">
        <v>12</v>
      </c>
      <c r="C16" t="s">
        <v>13</v>
      </c>
      <c r="D16" s="1">
        <v>46248.79166666667</v>
      </c>
      <c r="E16" s="2">
        <v>44318</v>
      </c>
    </row>
    <row r="17" spans="1:5" x14ac:dyDescent="0.25">
      <c r="A17" t="s">
        <v>28</v>
      </c>
      <c r="B17" t="s">
        <v>15</v>
      </c>
      <c r="C17" t="s">
        <v>16</v>
      </c>
      <c r="D17" s="1">
        <v>46249.79166666667</v>
      </c>
      <c r="E17" s="2">
        <v>46055</v>
      </c>
    </row>
    <row r="18" spans="1:5" x14ac:dyDescent="0.25">
      <c r="A18" t="s">
        <v>29</v>
      </c>
      <c r="B18" t="s">
        <v>6</v>
      </c>
      <c r="C18" t="s">
        <v>7</v>
      </c>
      <c r="D18" s="1">
        <v>46219.79166666667</v>
      </c>
      <c r="E18" s="2">
        <v>47792</v>
      </c>
    </row>
    <row r="19" spans="1:5" x14ac:dyDescent="0.25">
      <c r="A19" t="s">
        <v>30</v>
      </c>
      <c r="B19" t="s">
        <v>9</v>
      </c>
      <c r="C19" t="s">
        <v>10</v>
      </c>
      <c r="D19" s="1">
        <v>46220.79166666667</v>
      </c>
      <c r="E19" s="2">
        <v>49529</v>
      </c>
    </row>
    <row r="20" spans="1:5" x14ac:dyDescent="0.25">
      <c r="A20" t="s">
        <v>31</v>
      </c>
      <c r="B20" t="s">
        <v>12</v>
      </c>
      <c r="C20" t="s">
        <v>13</v>
      </c>
      <c r="D20" s="1">
        <v>46221.79166666667</v>
      </c>
      <c r="E20" s="2">
        <v>51266</v>
      </c>
    </row>
    <row r="21" spans="1:5" x14ac:dyDescent="0.25">
      <c r="A21" t="s">
        <v>32</v>
      </c>
      <c r="B21" t="s">
        <v>15</v>
      </c>
      <c r="C21" t="s">
        <v>16</v>
      </c>
      <c r="D21" s="1">
        <v>46222.79166666667</v>
      </c>
      <c r="E21" s="2">
        <v>53003</v>
      </c>
    </row>
    <row r="22" spans="1:5" x14ac:dyDescent="0.25">
      <c r="A22" t="s">
        <v>33</v>
      </c>
      <c r="B22" t="s">
        <v>6</v>
      </c>
      <c r="C22" t="s">
        <v>7</v>
      </c>
      <c r="D22" s="1">
        <v>46223.79166666667</v>
      </c>
      <c r="E22" s="2">
        <v>54740</v>
      </c>
    </row>
    <row r="23" spans="1:5" x14ac:dyDescent="0.25">
      <c r="A23" t="s">
        <v>34</v>
      </c>
      <c r="B23" t="s">
        <v>9</v>
      </c>
      <c r="C23" t="s">
        <v>10</v>
      </c>
      <c r="D23" s="1">
        <v>46224.79166666667</v>
      </c>
      <c r="E23" s="2">
        <v>56477</v>
      </c>
    </row>
    <row r="24" spans="1:5" x14ac:dyDescent="0.25">
      <c r="A24" t="s">
        <v>35</v>
      </c>
      <c r="B24" t="s">
        <v>12</v>
      </c>
      <c r="C24" t="s">
        <v>13</v>
      </c>
      <c r="D24" s="1">
        <v>46225.79166666667</v>
      </c>
      <c r="E24" s="2">
        <v>58214</v>
      </c>
    </row>
    <row r="25" spans="1:5" x14ac:dyDescent="0.25">
      <c r="A25" t="s">
        <v>36</v>
      </c>
      <c r="B25" t="s">
        <v>15</v>
      </c>
      <c r="C25" t="s">
        <v>16</v>
      </c>
      <c r="D25" s="1">
        <v>46226.79166666667</v>
      </c>
      <c r="E25" s="2">
        <v>59951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6" customWidth="1"/>
    <col min="2" max="2" width="14" style="2" customWidth="1"/>
  </cols>
  <sheetData>
    <row r="1" spans="1:2" x14ac:dyDescent="0.25">
      <c r="A1" t="s">
        <v>37</v>
      </c>
      <c r="B1" s="2" t="s">
        <v>4</v>
      </c>
    </row>
    <row r="2" spans="1:2" x14ac:dyDescent="0.25">
      <c r="A2" t="s">
        <v>38</v>
      </c>
      <c r="B2" s="2">
        <v>320000</v>
      </c>
    </row>
    <row r="3" spans="1:2" x14ac:dyDescent="0.25">
      <c r="A3" t="s">
        <v>39</v>
      </c>
      <c r="B3" s="2">
        <v>85000</v>
      </c>
    </row>
    <row r="4" spans="1:2" x14ac:dyDescent="0.25">
      <c r="A4" t="s">
        <v>40</v>
      </c>
      <c r="B4" s="2">
        <v>64000</v>
      </c>
    </row>
    <row r="5" spans="1:2" x14ac:dyDescent="0.25">
      <c r="A5" t="s">
        <v>41</v>
      </c>
      <c r="B5" s="2">
        <v>21000</v>
      </c>
    </row>
    <row r="6" spans="1:2" x14ac:dyDescent="0.25">
      <c r="A6" t="s">
        <v>42</v>
      </c>
      <c r="B6" s="2">
        <v>48000</v>
      </c>
    </row>
    <row r="7" spans="1:2" x14ac:dyDescent="0.25">
      <c r="A7" t="s">
        <v>43</v>
      </c>
      <c r="B7" s="2">
        <v>15000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8" customWidth="1"/>
    <col min="2" max="2" width="20" customWidth="1"/>
  </cols>
  <sheetData>
    <row r="1" spans="1:2" x14ac:dyDescent="0.25">
      <c r="A1" s="3">
        <f>TEXTJOIN(" ",TRUE,"Sales Dashboard —",TEXT(TODAY(),"mmmm yyyy"))</f>
      </c>
      <c r="B1" s="3"/>
    </row>
    <row r="3" spans="1:2" x14ac:dyDescent="0.25">
      <c r="A3" s="4" t="s">
        <v>44</v>
      </c>
      <c r="B3" s="5">
        <f>SUM(SalesTbl[Amount])</f>
      </c>
    </row>
    <row r="4" spans="1:2" x14ac:dyDescent="0.25">
      <c r="A4" s="4" t="s">
        <v>45</v>
      </c>
      <c r="B4" s="5">
        <f>COUNTA(SalesTbl[InvoiceNo])</f>
      </c>
    </row>
    <row r="5" spans="1:2" x14ac:dyDescent="0.25">
      <c r="A5" s="4" t="s">
        <v>46</v>
      </c>
      <c r="B5" s="5">
        <f>SUM(SalesTbl[Amount])/COUNTA(SalesTbl[InvoiceNo])</f>
      </c>
    </row>
    <row r="6" spans="1:2" x14ac:dyDescent="0.25">
      <c r="A6" s="4" t="s">
        <v>47</v>
      </c>
      <c r="B6" s="5">
        <f>SUM(ExpenseTbl[Amount])</f>
      </c>
    </row>
    <row r="7" spans="1:2" x14ac:dyDescent="0.25">
      <c r="A7" s="4" t="s">
        <v>48</v>
      </c>
      <c r="B7" s="5">
        <f>SUM(SalesTbl[Amount])-SUM(ExpenseTbl[Amount])</f>
      </c>
    </row>
    <row r="9" spans="1:2" x14ac:dyDescent="0.25">
      <c r="A9" s="4" t="s">
        <v>49</v>
      </c>
      <c r="B9">
        <f>XLOOKUP(MAX(SUMIF(SalesTbl[SalesRep],SalesTbl[SalesRep],SalesTbl[Amount])),SUMIF(SalesTbl[SalesRep],SalesTbl[SalesRep],SalesTbl[Amount]),SalesTbl[SalesRep])</f>
      </c>
    </row>
    <row r="11" spans="1:1" x14ac:dyDescent="0.25">
      <c r="A11" s="6" t="s">
        <v>50</v>
      </c>
    </row>
    <row r="12" spans="1:2" x14ac:dyDescent="0.25">
      <c r="A12" s="4" t="s">
        <v>1</v>
      </c>
      <c r="B12" s="4" t="s">
        <v>51</v>
      </c>
    </row>
    <row r="13" spans="1:2" x14ac:dyDescent="0.25">
      <c r="A13" t="s">
        <v>6</v>
      </c>
      <c r="B13" s="2">
        <f>SUMIFS(SalesTbl[Amount],SalesTbl[Region],A13)</f>
      </c>
    </row>
    <row r="14" spans="1:2" x14ac:dyDescent="0.25">
      <c r="A14" t="s">
        <v>9</v>
      </c>
      <c r="B14" s="2">
        <f>SUMIFS(SalesTbl[Amount],SalesTbl[Region],A14)</f>
      </c>
    </row>
    <row r="15" spans="1:2" x14ac:dyDescent="0.25">
      <c r="A15" t="s">
        <v>12</v>
      </c>
      <c r="B15" s="2">
        <f>SUMIFS(SalesTbl[Amount],SalesTbl[Region],A15)</f>
      </c>
    </row>
    <row r="16" spans="1:2" x14ac:dyDescent="0.25">
      <c r="A16" t="s">
        <v>15</v>
      </c>
      <c r="B16" s="2">
        <f>SUMIFS(SalesTbl[Amount],SalesTbl[Region],A16)</f>
      </c>
    </row>
  </sheetData>
  <mergeCells count="1">
    <mergeCell ref="A1:B1"/>
  </mergeCells>
  <conditionalFormatting sqref="B13:B16">
    <cfRule type="dataBar" priority="1">
      <dataBar>
        <cfvo type="min"/>
        <cfvo type="max"/>
        <color rgb="FFC9962B"/>
      </dataBar>
      <extLst>
        <ext xmlns:x14="http://schemas.microsoft.com/office/spreadsheetml/2009/9/main" uri="{B025F937-C7B1-47D3-B67F-A62EFF666E3E}">
          <x14:id>{03DD46D3-CC49-4704-8889-3C226F3C0E7D}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3DD46D3-CC49-4704-8889-3C226F3C0E7D}">
            <x14:dataBar minLength="0" maxLength="100" gradient="0">
              <x14:cfvo type="min"/>
              <x14:cfvo type="max"/>
            </x14:dataBar>
          </x14:cfRule>
          <xm:sqref>B13:B16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00" customWidth="1"/>
  </cols>
  <sheetData>
    <row r="1" spans="1:1" s="7" customFormat="1" x14ac:dyDescent="0.25">
      <c r="A1" s="7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53</v>
      </c>
    </row>
    <row r="10" spans="1:1" x14ac:dyDescent="0.25">
      <c r="A10" t="s">
        <v>60</v>
      </c>
    </row>
    <row r="11" spans="1:1" x14ac:dyDescent="0.25">
      <c r="A11" t="s">
        <v>53</v>
      </c>
    </row>
    <row r="12" spans="1:1" x14ac:dyDescent="0.25">
      <c r="A1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 Data</vt:lpstr>
      <vt:lpstr>Expenses Data</vt:lpstr>
      <vt:lpstr>Dashboard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