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ital Budgeting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<sst xmlns="http://schemas.openxmlformats.org/spreadsheetml/2006/main" count="24" uniqueCount="23">
  <si>
    <t>Capital Budgeting: NPV, IRR &amp; Payback</t>
  </si>
  <si>
    <t>Initial investment</t>
  </si>
  <si>
    <t>Annual cash inflow</t>
  </si>
  <si>
    <t>Discount rate</t>
  </si>
  <si>
    <t>Project life (years)</t>
  </si>
  <si>
    <t>Year</t>
  </si>
  <si>
    <t>Cash Flow</t>
  </si>
  <si>
    <t>Discount Factor</t>
  </si>
  <si>
    <t>Present Value</t>
  </si>
  <si>
    <t>Cumulative PV</t>
  </si>
  <si>
    <t>Net present value (NPV)</t>
  </si>
  <si>
    <t>IRR (internal rate of return)</t>
  </si>
  <si>
    <t>Simple payback (years)</t>
  </si>
  <si>
    <t>Profitability index</t>
  </si>
  <si>
    <t>Sensitivity: NPV at different discount rates</t>
  </si>
  <si>
    <t>Capital Budgeting (NPV, IRR &amp; Payback) Template — Eduints</t>
  </si>
  <si>
    <t/>
  </si>
  <si>
    <t>Beyond the original NPV/payback schedule, this version adds:</t>
  </si>
  <si>
    <t>- IRR using Excel's native IRR() function.</t>
  </si>
  <si>
    <t>- Profitability Index = (NPV + Initial Investment) / Initial Investment — a standard ratio for comparing projects of different sizes.</t>
  </si>
  <si>
    <t>- A 5-point sensitivity table showing NPV at the chosen discount rate and 4 points around it (±2%, ±4%), using the closed-form annuity NPV formula, colour-coded red/green by sign — so you can see at a glance how sensitive the decision is to the discount-rate assumption.</t>
  </si>
  <si>
    <t>The Year/Cash Flow/Discount Factor/PV/Cumulative PV schedule, NPV and Simple Payback are unchanged live formulas driven by the 4 inputs at the top — change any input and everything recalculates.</t>
  </si>
  <si>
    <t>Full explanation, worked logic and a browser-based version with discounted payback: https://eduints.com/tools/npv-payback-calculator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</si>
</sst>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b/>
      <sz val="13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374151"/>
      </left>
      <right style="thin">
        <color rgb="FF374151"/>
      </right>
      <top style="thin">
        <color rgb="FF374151"/>
      </top>
      <bottom style="thin">
        <color rgb="FF37415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3" fontId="0" fillId="0" borderId="1" xfId="0" applyNumberFormat="1" applyBorder="1"/>
    <xf numFmtId="9" fontId="0" fillId="0" borderId="1" xfId="0" applyNumberFormat="1" applyBorder="1"/>
    <xf numFmtId="0" fontId="3" fillId="2" borderId="1" xfId="0" applyFont="1" applyFill="1" applyBorder="1"/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2" fontId="0" fillId="0" borderId="0" xfId="0" applyNumberFormat="1"/>
    <xf numFmtId="0" fontId="4" fillId="0" borderId="0" xfId="0" applyFont="1"/>
    <xf numFmtId="165" fontId="2" fillId="0" borderId="1" xfId="0" applyNumberFormat="1" applyFont="1" applyBorder="1"/>
    <xf numFmtId="0" fontId="5" fillId="0" borderId="0" xfId="0" applyFont="1"/>
  </cellXfs>
  <cellStyles count="1">
    <cellStyle name="Normal" xfId="0" builtinId="0"/>
  </cellStyles>
  <dxfs count="2">
    <dxf>
      <font>
        <color rgb="FFDC2626"/>
      </font>
    </dxf>
    <dxf>
      <font>
        <color rgb="FF16A34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30" customWidth="1"/>
    <col min="2" max="5" width="16" customWidth="1"/>
  </cols>
  <sheetData>
    <row r="1" spans="1:2" x14ac:dyDescent="0.25">
      <c r="A1" s="1" t="s">
        <v>0</v>
      </c>
      <c r="B1" s="1"/>
    </row>
    <row r="3" spans="1:2" x14ac:dyDescent="0.25">
      <c r="A3" s="2" t="s">
        <v>1</v>
      </c>
      <c r="B3" s="3">
        <v>1000000</v>
      </c>
    </row>
    <row r="4" spans="1:2" x14ac:dyDescent="0.25">
      <c r="A4" s="2" t="s">
        <v>2</v>
      </c>
      <c r="B4" s="3">
        <v>300000</v>
      </c>
    </row>
    <row r="5" spans="1:2" x14ac:dyDescent="0.25">
      <c r="A5" s="2" t="s">
        <v>3</v>
      </c>
      <c r="B5" s="4">
        <v>0.1</v>
      </c>
    </row>
    <row r="6" spans="1:2" x14ac:dyDescent="0.25">
      <c r="A6" s="2" t="s">
        <v>4</v>
      </c>
      <c r="B6" s="3">
        <v>5</v>
      </c>
    </row>
    <row r="9" spans="1:5" x14ac:dyDescent="0.25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</row>
    <row r="10" spans="1:5" x14ac:dyDescent="0.25">
      <c r="A10">
        <f>IF(0&lt;=$B$6,0,"")</f>
      </c>
      <c r="B10" s="6">
        <f>IF(A10="","",IF(A10=0,-$B$3,$B$4))</f>
      </c>
      <c r="C10" s="7">
        <f>IF(A10="","",1/(1+$B$5)^A10)</f>
      </c>
      <c r="D10" s="6">
        <f>IF(A10="","",B10*C10)</f>
      </c>
      <c r="E10" s="6">
        <f>IF(D10="","",D10)</f>
      </c>
    </row>
    <row r="11" spans="1:5" x14ac:dyDescent="0.25">
      <c r="A11">
        <f>IF(1&lt;=$B$6,1,"")</f>
      </c>
      <c r="B11" s="6">
        <f>IF(A11="","",IF(A11=0,-$B$3,$B$4))</f>
      </c>
      <c r="C11" s="7">
        <f>IF(A11="","",1/(1+$B$5)^A11)</f>
      </c>
      <c r="D11" s="6">
        <f>IF(A11="","",B11*C11)</f>
      </c>
      <c r="E11" s="6">
        <f>IF(D11="","",E10+D11)</f>
      </c>
    </row>
    <row r="12" spans="1:5" x14ac:dyDescent="0.25">
      <c r="A12">
        <f>IF(2&lt;=$B$6,2,"")</f>
      </c>
      <c r="B12" s="6">
        <f>IF(A12="","",IF(A12=0,-$B$3,$B$4))</f>
      </c>
      <c r="C12" s="7">
        <f>IF(A12="","",1/(1+$B$5)^A12)</f>
      </c>
      <c r="D12" s="6">
        <f>IF(A12="","",B12*C12)</f>
      </c>
      <c r="E12" s="6">
        <f>IF(D12="","",E11+D12)</f>
      </c>
    </row>
    <row r="13" spans="1:5" x14ac:dyDescent="0.25">
      <c r="A13">
        <f>IF(3&lt;=$B$6,3,"")</f>
      </c>
      <c r="B13" s="6">
        <f>IF(A13="","",IF(A13=0,-$B$3,$B$4))</f>
      </c>
      <c r="C13" s="7">
        <f>IF(A13="","",1/(1+$B$5)^A13)</f>
      </c>
      <c r="D13" s="6">
        <f>IF(A13="","",B13*C13)</f>
      </c>
      <c r="E13" s="6">
        <f>IF(D13="","",E12+D13)</f>
      </c>
    </row>
    <row r="14" spans="1:5" x14ac:dyDescent="0.25">
      <c r="A14">
        <f>IF(4&lt;=$B$6,4,"")</f>
      </c>
      <c r="B14" s="6">
        <f>IF(A14="","",IF(A14=0,-$B$3,$B$4))</f>
      </c>
      <c r="C14" s="7">
        <f>IF(A14="","",1/(1+$B$5)^A14)</f>
      </c>
      <c r="D14" s="6">
        <f>IF(A14="","",B14*C14)</f>
      </c>
      <c r="E14" s="6">
        <f>IF(D14="","",E13+D14)</f>
      </c>
    </row>
    <row r="15" spans="1:5" x14ac:dyDescent="0.25">
      <c r="A15">
        <f>IF(5&lt;=$B$6,5,"")</f>
      </c>
      <c r="B15" s="6">
        <f>IF(A15="","",IF(A15=0,-$B$3,$B$4))</f>
      </c>
      <c r="C15" s="7">
        <f>IF(A15="","",1/(1+$B$5)^A15)</f>
      </c>
      <c r="D15" s="6">
        <f>IF(A15="","",B15*C15)</f>
      </c>
      <c r="E15" s="6">
        <f>IF(D15="","",E14+D15)</f>
      </c>
    </row>
    <row r="16" spans="1:5" x14ac:dyDescent="0.25">
      <c r="A16">
        <f>IF(6&lt;=$B$6,6,"")</f>
      </c>
      <c r="B16" s="6">
        <f>IF(A16="","",IF(A16=0,-$B$3,$B$4))</f>
      </c>
      <c r="C16" s="7">
        <f>IF(A16="","",1/(1+$B$5)^A16)</f>
      </c>
      <c r="D16" s="6">
        <f>IF(A16="","",B16*C16)</f>
      </c>
      <c r="E16" s="6">
        <f>IF(D16="","",E15+D16)</f>
      </c>
    </row>
    <row r="17" spans="1:5" x14ac:dyDescent="0.25">
      <c r="A17">
        <f>IF(7&lt;=$B$6,7,"")</f>
      </c>
      <c r="B17" s="6">
        <f>IF(A17="","",IF(A17=0,-$B$3,$B$4))</f>
      </c>
      <c r="C17" s="7">
        <f>IF(A17="","",1/(1+$B$5)^A17)</f>
      </c>
      <c r="D17" s="6">
        <f>IF(A17="","",B17*C17)</f>
      </c>
      <c r="E17" s="6">
        <f>IF(D17="","",E16+D17)</f>
      </c>
    </row>
    <row r="18" spans="1:5" x14ac:dyDescent="0.25">
      <c r="A18">
        <f>IF(8&lt;=$B$6,8,"")</f>
      </c>
      <c r="B18" s="6">
        <f>IF(A18="","",IF(A18=0,-$B$3,$B$4))</f>
      </c>
      <c r="C18" s="7">
        <f>IF(A18="","",1/(1+$B$5)^A18)</f>
      </c>
      <c r="D18" s="6">
        <f>IF(A18="","",B18*C18)</f>
      </c>
      <c r="E18" s="6">
        <f>IF(D18="","",E17+D18)</f>
      </c>
    </row>
    <row r="19" spans="1:5" x14ac:dyDescent="0.25">
      <c r="A19">
        <f>IF(9&lt;=$B$6,9,"")</f>
      </c>
      <c r="B19" s="6">
        <f>IF(A19="","",IF(A19=0,-$B$3,$B$4))</f>
      </c>
      <c r="C19" s="7">
        <f>IF(A19="","",1/(1+$B$5)^A19)</f>
      </c>
      <c r="D19" s="6">
        <f>IF(A19="","",B19*C19)</f>
      </c>
      <c r="E19" s="6">
        <f>IF(D19="","",E18+D19)</f>
      </c>
    </row>
    <row r="20" spans="1:5" x14ac:dyDescent="0.25">
      <c r="A20">
        <f>IF(10&lt;=$B$6,10,"")</f>
      </c>
      <c r="B20" s="6">
        <f>IF(A20="","",IF(A20=0,-$B$3,$B$4))</f>
      </c>
      <c r="C20" s="7">
        <f>IF(A20="","",1/(1+$B$5)^A20)</f>
      </c>
      <c r="D20" s="6">
        <f>IF(A20="","",B20*C20)</f>
      </c>
      <c r="E20" s="6">
        <f>IF(D20="","",E19+D20)</f>
      </c>
    </row>
    <row r="23" spans="1:2" x14ac:dyDescent="0.25">
      <c r="A23" s="8" t="s">
        <v>10</v>
      </c>
      <c r="B23" s="6">
        <f>SUMIF(A10:A20,"&lt;&gt;",D10:D20)</f>
      </c>
    </row>
    <row r="24" spans="1:2" x14ac:dyDescent="0.25">
      <c r="A24" s="8" t="s">
        <v>11</v>
      </c>
      <c r="B24" s="9">
        <f>IRR(B10:B20)</f>
      </c>
    </row>
    <row r="25" spans="1:2" x14ac:dyDescent="0.25">
      <c r="A25" s="8" t="s">
        <v>12</v>
      </c>
      <c r="B25" s="10">
        <f>B3/B4</f>
      </c>
    </row>
    <row r="26" spans="1:2" x14ac:dyDescent="0.25">
      <c r="A26" s="8" t="s">
        <v>13</v>
      </c>
      <c r="B26" s="10">
        <f>(B23+B3)/B3</f>
      </c>
    </row>
    <row r="28" spans="1:1" x14ac:dyDescent="0.25">
      <c r="A28" s="11" t="s">
        <v>14</v>
      </c>
    </row>
    <row r="29" spans="1:5" x14ac:dyDescent="0.25">
      <c r="A29" s="12">
        <f>MAX(0.001,$B$5+(-0.04))</f>
      </c>
      <c r="B29" s="12">
        <f>MAX(0.001,$B$5+(-0.02))</f>
      </c>
      <c r="C29" s="12">
        <f>MAX(0.001,$B$5+(0))</f>
      </c>
      <c r="D29" s="12">
        <f>MAX(0.001,$B$5+(0.02))</f>
      </c>
      <c r="E29" s="12">
        <f>MAX(0.001,$B$5+(0.04))</f>
      </c>
    </row>
    <row r="30" spans="1:5" x14ac:dyDescent="0.25">
      <c r="A30" s="3">
        <f>-$B$3+$B$4*(1-(1+A29)^-$B$6)/A29</f>
      </c>
      <c r="B30" s="3">
        <f>-$B$3+$B$4*(1-(1+B29)^-$B$6)/B29</f>
      </c>
      <c r="C30" s="3">
        <f>-$B$3+$B$4*(1-(1+C29)^-$B$6)/C29</f>
      </c>
      <c r="D30" s="3">
        <f>-$B$3+$B$4*(1-(1+D29)^-$B$6)/D29</f>
      </c>
      <c r="E30" s="3">
        <f>-$B$3+$B$4*(1-(1+E29)^-$B$6)/E29</f>
      </c>
    </row>
  </sheetData>
  <mergeCells count="1">
    <mergeCell ref="A1:B1"/>
  </mergeCells>
  <conditionalFormatting sqref="A30:E30">
    <cfRule type="cellIs" dxfId="0" priority="1" operator="lessThan">
      <formula>0</formula>
    </cfRule>
    <cfRule type="expression" dxfId="1" priority="2">
      <formula>A30&gt;=0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s="13" customFormat="1" x14ac:dyDescent="0.25">
      <c r="A1" s="13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16</v>
      </c>
    </row>
    <row r="9" spans="1:1" x14ac:dyDescent="0.25">
      <c r="A9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Capital Budgeting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2026-10-02T06:03:36Z</dcterms:modified>
</cp:coreProperties>
</file>