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vables" state="visible" r:id="rId4"/>
    <sheet sheetId="2" name="Bank Statement" state="visible" r:id="rId5"/>
    <sheet sheetId="3" name="Reconciliation Statement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<sst xmlns="http://schemas.openxmlformats.org/spreadsheetml/2006/main" count="74" uniqueCount="71">
  <si>
    <t>InvoiceNo</t>
  </si>
  <si>
    <t>CustomerName</t>
  </si>
  <si>
    <t>OutstandingAmount</t>
  </si>
  <si>
    <t>INV-1001</t>
  </si>
  <si>
    <t>Sample Customer A</t>
  </si>
  <si>
    <t>INV-1002</t>
  </si>
  <si>
    <t>Sample Customer B</t>
  </si>
  <si>
    <t>INV-1003</t>
  </si>
  <si>
    <t>Sample Customer C</t>
  </si>
  <si>
    <t>INV-1004</t>
  </si>
  <si>
    <t>Sample Customer D</t>
  </si>
  <si>
    <t>INV-1005</t>
  </si>
  <si>
    <t>Sample Customer E</t>
  </si>
  <si>
    <t>INV-1006</t>
  </si>
  <si>
    <t>Sample Customer F</t>
  </si>
  <si>
    <t>INV-1007</t>
  </si>
  <si>
    <t>Sample Customer G</t>
  </si>
  <si>
    <t>TransactionID</t>
  </si>
  <si>
    <t>Date</t>
  </si>
  <si>
    <t>Description</t>
  </si>
  <si>
    <t>CreditAmount</t>
  </si>
  <si>
    <t>Match</t>
  </si>
  <si>
    <t>TX-001</t>
  </si>
  <si>
    <t>NEFT CR Sample Customer A</t>
  </si>
  <si>
    <t>TX-002</t>
  </si>
  <si>
    <t>NEFT CR Sample Customer B</t>
  </si>
  <si>
    <t>TX-003</t>
  </si>
  <si>
    <t>Bank interest credited</t>
  </si>
  <si>
    <t>TX-004</t>
  </si>
  <si>
    <t>NEFT CR Sample Customer C</t>
  </si>
  <si>
    <t>TX-005</t>
  </si>
  <si>
    <t>NEFT CR Sample Customer H</t>
  </si>
  <si>
    <t>TX-006</t>
  </si>
  <si>
    <t>NEFT CR Sample Customer D</t>
  </si>
  <si>
    <t>TX-007</t>
  </si>
  <si>
    <t>NEFT CR Sample Customer E</t>
  </si>
  <si>
    <t>TX-008</t>
  </si>
  <si>
    <t>NEFT CR Sample Customer F</t>
  </si>
  <si>
    <t>TX-009</t>
  </si>
  <si>
    <t>NEFT CR Sample Customer G</t>
  </si>
  <si>
    <t>TX-010</t>
  </si>
  <si>
    <t>Unidentified credit</t>
  </si>
  <si>
    <t>Bank Reconciliation Statement — as at period end</t>
  </si>
  <si>
    <t>Balance as per Cash Book</t>
  </si>
  <si>
    <t>Add: Cheques issued, not yet presented to bank</t>
  </si>
  <si>
    <t>Cheque No.</t>
  </si>
  <si>
    <t>Payee</t>
  </si>
  <si>
    <t>Amount</t>
  </si>
  <si>
    <t>CHQ-2231</t>
  </si>
  <si>
    <t>Sample Supplier A</t>
  </si>
  <si>
    <t>CHQ-2235</t>
  </si>
  <si>
    <t>Sample Supplier B</t>
  </si>
  <si>
    <t>Total outstanding cheques</t>
  </si>
  <si>
    <t>Less: Deposits recorded in books, not yet credited by bank</t>
  </si>
  <si>
    <t>Deposit Ref.</t>
  </si>
  <si>
    <t>Customer</t>
  </si>
  <si>
    <t>DEP-118</t>
  </si>
  <si>
    <t>Sample Customer H</t>
  </si>
  <si>
    <t>Total deposits in transit</t>
  </si>
  <si>
    <t>Add: Bank interest credited, not yet recorded in books</t>
  </si>
  <si>
    <t>Less: Bank charges debited, not yet recorded in books</t>
  </si>
  <si>
    <t>Balance as per Bank Statement (calculated)</t>
  </si>
  <si>
    <t>Balance as per Bank Statement (actual, from bank)</t>
  </si>
  <si>
    <t>Difference (should be zero)</t>
  </si>
  <si>
    <t>Bank Reconciliation Template — Eduints</t>
  </si>
  <si>
    <t/>
  </si>
  <si>
    <t>Two real, linked parts:</t>
  </si>
  <si>
    <t>1. Transaction matching (Bank Statement + Receivables): a live XLOOKUP + IFERROR formula matches each bank credit to a receivable.</t>
  </si>
  <si>
    <t>2. Reconciliation Statement: the full two-way adjustment from cash-book balance to bank-statement balance, with itemised outstanding cheques and deposits in transit — every total is a live SUM, and the final difference cell is conditionally formatted red (mismatch) or green (reconciled).</t>
  </si>
  <si>
    <t>Replace the sample figures and cheque/deposit lists with your own — every total and the final difference check recalculates automatically.</t>
  </si>
  <si>
    <t>Full explanation and worked example: https://eduints.com/guides/bank-reconciliation-in-excel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</si>
</sst>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  <font>
      <b/>
    </font>
    <font>
      <i/>
      <color rgb="FF2563EB"/>
    </font>
    <font>
      <b/>
      <color rgb="FFC9962B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374151"/>
      </left>
      <right style="thin">
        <color rgb="FF374151"/>
      </right>
      <top style="thin">
        <color rgb="FF374151"/>
      </top>
      <bottom style="thin">
        <color rgb="FF374151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164" fontId="0" fillId="0" borderId="0" xfId="0" applyNumberFormat="1"/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  <xf numFmtId="4" fontId="4" fillId="0" borderId="0" xfId="0" applyNumberFormat="1" applyFont="1"/>
    <xf numFmtId="0" fontId="3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3" fillId="0" borderId="0" xfId="0" applyNumberFormat="1" applyFont="1"/>
    <xf numFmtId="4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2">
    <dxf>
      <font>
        <b/>
        <color rgb="FFFFFFFF"/>
      </font>
      <fill>
        <patternFill patternType="solid">
          <bgColor rgb="FFDC2626"/>
        </patternFill>
      </fill>
    </dxf>
    <dxf>
      <font>
        <b/>
        <color rgb="FFFFFFFF"/>
      </font>
      <fill>
        <patternFill patternType="solid">
          <bgColor rgb="FF16A34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4" customWidth="1"/>
    <col min="2" max="2" width="24" customWidth="1"/>
    <col min="3" max="3" width="18" style="1" customWidth="1"/>
  </cols>
  <sheetData>
    <row r="1" spans="1:3" s="2" customFormat="1" x14ac:dyDescent="0.25">
      <c r="A1" s="2" t="s">
        <v>0</v>
      </c>
      <c r="B1" s="2" t="s">
        <v>1</v>
      </c>
      <c r="C1" s="3" t="s">
        <v>2</v>
      </c>
    </row>
    <row r="2" spans="1:3" x14ac:dyDescent="0.25">
      <c r="A2" t="s">
        <v>3</v>
      </c>
      <c r="B2" t="s">
        <v>4</v>
      </c>
      <c r="C2" s="1">
        <v>42000</v>
      </c>
    </row>
    <row r="3" spans="1:3" x14ac:dyDescent="0.25">
      <c r="A3" t="s">
        <v>5</v>
      </c>
      <c r="B3" t="s">
        <v>6</v>
      </c>
      <c r="C3" s="1">
        <v>18500</v>
      </c>
    </row>
    <row r="4" spans="1:3" x14ac:dyDescent="0.25">
      <c r="A4" t="s">
        <v>7</v>
      </c>
      <c r="B4" t="s">
        <v>8</v>
      </c>
      <c r="C4" s="1">
        <v>96000</v>
      </c>
    </row>
    <row r="5" spans="1:3" x14ac:dyDescent="0.25">
      <c r="A5" t="s">
        <v>9</v>
      </c>
      <c r="B5" t="s">
        <v>10</v>
      </c>
      <c r="C5" s="1">
        <v>7250</v>
      </c>
    </row>
    <row r="6" spans="1:3" x14ac:dyDescent="0.25">
      <c r="A6" t="s">
        <v>11</v>
      </c>
      <c r="B6" t="s">
        <v>12</v>
      </c>
      <c r="C6" s="1">
        <v>54000</v>
      </c>
    </row>
    <row r="7" spans="1:3" x14ac:dyDescent="0.25">
      <c r="A7" t="s">
        <v>13</v>
      </c>
      <c r="B7" t="s">
        <v>14</v>
      </c>
      <c r="C7" s="1">
        <v>12300</v>
      </c>
    </row>
    <row r="8" spans="1:3" x14ac:dyDescent="0.25">
      <c r="A8" t="s">
        <v>15</v>
      </c>
      <c r="B8" t="s">
        <v>16</v>
      </c>
      <c r="C8" s="1">
        <v>88000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14" style="4" customWidth="1"/>
    <col min="3" max="3" width="28" customWidth="1"/>
    <col min="4" max="4" width="16" style="1" customWidth="1"/>
    <col min="5" max="5" width="16" customWidth="1"/>
  </cols>
  <sheetData>
    <row r="1" spans="1:5" s="2" customFormat="1" x14ac:dyDescent="0.25">
      <c r="A1" s="2" t="s">
        <v>17</v>
      </c>
      <c r="B1" s="5" t="s">
        <v>18</v>
      </c>
      <c r="C1" s="2" t="s">
        <v>19</v>
      </c>
      <c r="D1" s="3" t="s">
        <v>20</v>
      </c>
      <c r="E1" s="2" t="s">
        <v>21</v>
      </c>
    </row>
    <row r="2" spans="1:5" x14ac:dyDescent="0.25">
      <c r="A2" t="s">
        <v>22</v>
      </c>
      <c r="B2" s="4">
        <v>46266</v>
      </c>
      <c r="C2" t="s">
        <v>23</v>
      </c>
      <c r="D2" s="1">
        <v>42000</v>
      </c>
      <c r="E2">
        <f>IFERROR(XLOOKUP(D2,Receivables!C:C,Receivables!A:A),"Unmatched")</f>
      </c>
    </row>
    <row r="3" spans="1:5" x14ac:dyDescent="0.25">
      <c r="A3" t="s">
        <v>24</v>
      </c>
      <c r="B3" s="4">
        <v>46268</v>
      </c>
      <c r="C3" t="s">
        <v>25</v>
      </c>
      <c r="D3" s="1">
        <v>18500</v>
      </c>
      <c r="E3">
        <f>IFERROR(XLOOKUP(D3,Receivables!C:C,Receivables!A:A),"Unmatched")</f>
      </c>
    </row>
    <row r="4" spans="1:5" x14ac:dyDescent="0.25">
      <c r="A4" t="s">
        <v>26</v>
      </c>
      <c r="B4" s="4">
        <v>46270</v>
      </c>
      <c r="C4" t="s">
        <v>27</v>
      </c>
      <c r="D4" s="1">
        <v>310</v>
      </c>
      <c r="E4">
        <f>IFERROR(XLOOKUP(D4,Receivables!C:C,Receivables!A:A),"Unmatched")</f>
      </c>
    </row>
    <row r="5" spans="1:5" x14ac:dyDescent="0.25">
      <c r="A5" t="s">
        <v>28</v>
      </c>
      <c r="B5" s="4">
        <v>46273</v>
      </c>
      <c r="C5" t="s">
        <v>29</v>
      </c>
      <c r="D5" s="1">
        <v>96000</v>
      </c>
      <c r="E5">
        <f>IFERROR(XLOOKUP(D5,Receivables!C:C,Receivables!A:A),"Unmatched")</f>
      </c>
    </row>
    <row r="6" spans="1:5" x14ac:dyDescent="0.25">
      <c r="A6" t="s">
        <v>30</v>
      </c>
      <c r="B6" s="4">
        <v>46276</v>
      </c>
      <c r="C6" t="s">
        <v>31</v>
      </c>
      <c r="D6" s="1">
        <v>15000</v>
      </c>
      <c r="E6">
        <f>IFERROR(XLOOKUP(D6,Receivables!C:C,Receivables!A:A),"Unmatched")</f>
      </c>
    </row>
    <row r="7" spans="1:5" x14ac:dyDescent="0.25">
      <c r="A7" t="s">
        <v>32</v>
      </c>
      <c r="B7" s="4">
        <v>46279</v>
      </c>
      <c r="C7" t="s">
        <v>33</v>
      </c>
      <c r="D7" s="1">
        <v>7250</v>
      </c>
      <c r="E7">
        <f>IFERROR(XLOOKUP(D7,Receivables!C:C,Receivables!A:A),"Unmatched")</f>
      </c>
    </row>
    <row r="8" spans="1:5" x14ac:dyDescent="0.25">
      <c r="A8" t="s">
        <v>34</v>
      </c>
      <c r="B8" s="4">
        <v>46283</v>
      </c>
      <c r="C8" t="s">
        <v>35</v>
      </c>
      <c r="D8" s="1">
        <v>54000</v>
      </c>
      <c r="E8">
        <f>IFERROR(XLOOKUP(D8,Receivables!C:C,Receivables!A:A),"Unmatched")</f>
      </c>
    </row>
    <row r="9" spans="1:5" x14ac:dyDescent="0.25">
      <c r="A9" t="s">
        <v>36</v>
      </c>
      <c r="B9" s="4">
        <v>46286</v>
      </c>
      <c r="C9" t="s">
        <v>37</v>
      </c>
      <c r="D9" s="1">
        <v>12300</v>
      </c>
      <c r="E9">
        <f>IFERROR(XLOOKUP(D9,Receivables!C:C,Receivables!A:A),"Unmatched")</f>
      </c>
    </row>
    <row r="10" spans="1:5" x14ac:dyDescent="0.25">
      <c r="A10" t="s">
        <v>38</v>
      </c>
      <c r="B10" s="4">
        <v>46290</v>
      </c>
      <c r="C10" t="s">
        <v>39</v>
      </c>
      <c r="D10" s="1">
        <v>88000</v>
      </c>
      <c r="E10">
        <f>IFERROR(XLOOKUP(D10,Receivables!C:C,Receivables!A:A),"Unmatched")</f>
      </c>
    </row>
    <row r="11" spans="1:5" x14ac:dyDescent="0.25">
      <c r="A11" t="s">
        <v>40</v>
      </c>
      <c r="B11" s="4">
        <v>46293</v>
      </c>
      <c r="C11" t="s">
        <v>41</v>
      </c>
      <c r="D11" s="1">
        <v>2975</v>
      </c>
      <c r="E11">
        <f>IFERROR(XLOOKUP(D11,Receivables!C:C,Receivables!A:A),"Unmatched")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34" customWidth="1"/>
    <col min="2" max="3" width="16" customWidth="1"/>
  </cols>
  <sheetData>
    <row r="1" spans="1:1" x14ac:dyDescent="0.25">
      <c r="A1" s="6" t="s">
        <v>42</v>
      </c>
    </row>
    <row r="3" spans="1:2" x14ac:dyDescent="0.25">
      <c r="A3" s="7" t="s">
        <v>43</v>
      </c>
      <c r="B3" s="8">
        <v>1245600</v>
      </c>
    </row>
    <row r="5" spans="1:1" x14ac:dyDescent="0.25">
      <c r="A5" s="6" t="s">
        <v>44</v>
      </c>
    </row>
    <row r="6" spans="1:3" x14ac:dyDescent="0.25">
      <c r="A6" s="9" t="s">
        <v>45</v>
      </c>
      <c r="B6" s="9" t="s">
        <v>46</v>
      </c>
      <c r="C6" s="9" t="s">
        <v>47</v>
      </c>
    </row>
    <row r="7" spans="1:3" x14ac:dyDescent="0.25">
      <c r="A7" s="10" t="s">
        <v>48</v>
      </c>
      <c r="B7" s="10" t="s">
        <v>49</v>
      </c>
      <c r="C7" s="11">
        <v>38500</v>
      </c>
    </row>
    <row r="8" spans="1:3" x14ac:dyDescent="0.25">
      <c r="A8" s="10" t="s">
        <v>50</v>
      </c>
      <c r="B8" s="10" t="s">
        <v>51</v>
      </c>
      <c r="C8" s="11">
        <v>21400</v>
      </c>
    </row>
    <row r="9" spans="2:3" x14ac:dyDescent="0.25">
      <c r="B9" s="7" t="s">
        <v>52</v>
      </c>
      <c r="C9" s="12">
        <f>SUM(C7:C8)</f>
      </c>
    </row>
    <row r="10" spans="1:1" x14ac:dyDescent="0.25">
      <c r="A10" s="6" t="s">
        <v>53</v>
      </c>
    </row>
    <row r="11" spans="1:3" x14ac:dyDescent="0.25">
      <c r="A11" s="9" t="s">
        <v>54</v>
      </c>
      <c r="B11" s="9" t="s">
        <v>55</v>
      </c>
      <c r="C11" s="9" t="s">
        <v>47</v>
      </c>
    </row>
    <row r="12" spans="1:3" x14ac:dyDescent="0.25">
      <c r="A12" s="10" t="s">
        <v>56</v>
      </c>
      <c r="B12" s="10" t="s">
        <v>57</v>
      </c>
      <c r="C12" s="11">
        <v>15000</v>
      </c>
    </row>
    <row r="13" spans="2:3" x14ac:dyDescent="0.25">
      <c r="B13" s="7" t="s">
        <v>58</v>
      </c>
      <c r="C13" s="12">
        <f>SUM(C12:C12)</f>
      </c>
    </row>
    <row r="15" spans="1:2" x14ac:dyDescent="0.25">
      <c r="A15" t="s">
        <v>59</v>
      </c>
      <c r="B15" s="8">
        <v>310</v>
      </c>
    </row>
    <row r="16" spans="1:2" x14ac:dyDescent="0.25">
      <c r="A16" t="s">
        <v>60</v>
      </c>
      <c r="B16" s="8">
        <v>450</v>
      </c>
    </row>
    <row r="18" spans="1:2" x14ac:dyDescent="0.25">
      <c r="A18" s="7" t="s">
        <v>61</v>
      </c>
      <c r="B18" s="13">
        <f>B3+C9-C13+B15-B16</f>
      </c>
    </row>
    <row r="19" spans="1:2" x14ac:dyDescent="0.25">
      <c r="A19" t="s">
        <v>62</v>
      </c>
      <c r="B19" s="8">
        <v>1263460</v>
      </c>
    </row>
    <row r="21" spans="1:2" x14ac:dyDescent="0.25">
      <c r="A21" s="7" t="s">
        <v>63</v>
      </c>
      <c r="B21" s="1">
        <f>B18-B19</f>
      </c>
    </row>
  </sheetData>
  <conditionalFormatting sqref="B21">
    <cfRule type="expression" dxfId="0" priority="1">
      <formula>B21&lt;&gt;0</formula>
    </cfRule>
    <cfRule type="cellIs" dxfId="1" priority="2" operator="equal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14" customFormat="1" x14ac:dyDescent="0.25">
      <c r="A1" s="14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65</v>
      </c>
    </row>
    <row r="7" spans="1:1" x14ac:dyDescent="0.25">
      <c r="A7" t="s">
        <v>69</v>
      </c>
    </row>
    <row r="8" spans="1:1" x14ac:dyDescent="0.25">
      <c r="A8" t="s">
        <v>65</v>
      </c>
    </row>
    <row r="9" spans="1:1" x14ac:dyDescent="0.25">
      <c r="A9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Receivables</vt:lpstr>
      <vt:lpstr>Bank Statement</vt:lpstr>
      <vt:lpstr>Reconciliation Statement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